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ttps://delta.sim.sise/webdav/e4d414fb2d7ba4bf4d18bf4476c6f1627fe59452/46908020216/a3f40e69-5ba1-4c82-8a3e-c4b5aa91dd40/"/>
    </mc:Choice>
  </mc:AlternateContent>
  <bookViews>
    <workbookView xWindow="0" yWindow="0" windowWidth="28800" windowHeight="11700"/>
  </bookViews>
  <sheets>
    <sheet name="2019_MTÜ SPIN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3" i="1" l="1"/>
  <c r="E53" i="1"/>
  <c r="F53" i="1"/>
  <c r="G53" i="1"/>
  <c r="H53" i="1"/>
  <c r="I53" i="1"/>
  <c r="J53" i="1"/>
  <c r="K53" i="1"/>
  <c r="L53" i="1"/>
  <c r="M53" i="1"/>
  <c r="N53" i="1"/>
  <c r="O53" i="1"/>
  <c r="D44" i="1"/>
  <c r="E44" i="1"/>
  <c r="F44" i="1"/>
  <c r="G44" i="1"/>
  <c r="H44" i="1"/>
  <c r="I44" i="1"/>
  <c r="J44" i="1"/>
  <c r="K44" i="1"/>
  <c r="L44" i="1"/>
  <c r="M44" i="1"/>
  <c r="N44" i="1"/>
  <c r="O44" i="1"/>
  <c r="D38" i="1"/>
  <c r="E38" i="1"/>
  <c r="F38" i="1"/>
  <c r="G38" i="1"/>
  <c r="H38" i="1"/>
  <c r="I38" i="1"/>
  <c r="J38" i="1"/>
  <c r="K38" i="1"/>
  <c r="L38" i="1"/>
  <c r="M38" i="1"/>
  <c r="N38" i="1"/>
  <c r="O38" i="1"/>
  <c r="D33" i="1"/>
  <c r="E33" i="1"/>
  <c r="F33" i="1"/>
  <c r="G33" i="1"/>
  <c r="H33" i="1"/>
  <c r="I33" i="1"/>
  <c r="J33" i="1"/>
  <c r="K33" i="1"/>
  <c r="L33" i="1"/>
  <c r="M33" i="1"/>
  <c r="N33" i="1"/>
  <c r="O33" i="1"/>
  <c r="D30" i="1"/>
  <c r="E30" i="1"/>
  <c r="F30" i="1"/>
  <c r="G30" i="1"/>
  <c r="H30" i="1"/>
  <c r="I30" i="1"/>
  <c r="J30" i="1"/>
  <c r="K30" i="1"/>
  <c r="L30" i="1"/>
  <c r="M30" i="1"/>
  <c r="N30" i="1"/>
  <c r="O30" i="1"/>
  <c r="D12" i="1"/>
  <c r="E12" i="1"/>
  <c r="F12" i="1"/>
  <c r="G12" i="1"/>
  <c r="H12" i="1"/>
  <c r="I12" i="1"/>
  <c r="J12" i="1"/>
  <c r="K12" i="1"/>
  <c r="L12" i="1"/>
  <c r="M12" i="1"/>
  <c r="N12" i="1"/>
  <c r="O12" i="1"/>
  <c r="C12" i="1"/>
  <c r="E9" i="1"/>
  <c r="E6" i="1"/>
  <c r="F9" i="1"/>
  <c r="F6" i="1"/>
  <c r="G9" i="1"/>
  <c r="G6" i="1"/>
  <c r="H9" i="1"/>
  <c r="H6" i="1"/>
  <c r="I9" i="1"/>
  <c r="I6" i="1"/>
  <c r="J9" i="1"/>
  <c r="J6" i="1"/>
  <c r="K9" i="1"/>
  <c r="K6" i="1"/>
  <c r="L9" i="1"/>
  <c r="L6" i="1"/>
  <c r="M9" i="1"/>
  <c r="M6" i="1"/>
  <c r="N9" i="1"/>
  <c r="N6" i="1"/>
  <c r="O9" i="1"/>
  <c r="O6" i="1"/>
  <c r="C8" i="1"/>
  <c r="C6" i="1"/>
  <c r="D9" i="1"/>
  <c r="D6" i="1"/>
  <c r="C9" i="1"/>
  <c r="C10" i="1"/>
  <c r="C11" i="1"/>
  <c r="C14" i="1"/>
  <c r="C15" i="1"/>
  <c r="C16" i="1"/>
  <c r="C17" i="1"/>
  <c r="C19" i="1"/>
  <c r="C20" i="1"/>
  <c r="C23" i="1"/>
  <c r="C24" i="1"/>
  <c r="C25" i="1"/>
  <c r="C26" i="1"/>
  <c r="C27" i="1"/>
  <c r="C28" i="1"/>
  <c r="C29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C33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C37" i="1"/>
  <c r="C30" i="1"/>
  <c r="C38" i="1"/>
  <c r="C44" i="1"/>
  <c r="C53" i="1"/>
  <c r="O52" i="1"/>
  <c r="N52" i="1"/>
  <c r="M52" i="1"/>
  <c r="L52" i="1"/>
  <c r="K52" i="1"/>
  <c r="J52" i="1"/>
  <c r="I52" i="1"/>
  <c r="H52" i="1"/>
  <c r="G52" i="1"/>
  <c r="F52" i="1"/>
  <c r="E52" i="1"/>
  <c r="D52" i="1"/>
  <c r="C45" i="1"/>
  <c r="C46" i="1"/>
  <c r="C47" i="1"/>
  <c r="C48" i="1"/>
  <c r="C49" i="1"/>
  <c r="C50" i="1"/>
  <c r="C51" i="1"/>
  <c r="C52" i="1"/>
  <c r="O37" i="1"/>
  <c r="N37" i="1"/>
  <c r="M37" i="1"/>
  <c r="L37" i="1"/>
  <c r="K37" i="1"/>
  <c r="J37" i="1"/>
  <c r="I37" i="1"/>
  <c r="H37" i="1"/>
  <c r="G37" i="1"/>
  <c r="F37" i="1"/>
  <c r="E37" i="1"/>
  <c r="D37" i="1"/>
  <c r="O29" i="1"/>
  <c r="N29" i="1"/>
  <c r="M29" i="1"/>
  <c r="L29" i="1"/>
  <c r="K29" i="1"/>
  <c r="J29" i="1"/>
  <c r="I29" i="1"/>
  <c r="H29" i="1"/>
  <c r="G29" i="1"/>
  <c r="F29" i="1"/>
  <c r="E29" i="1"/>
  <c r="D29" i="1"/>
  <c r="O17" i="1"/>
  <c r="N17" i="1"/>
  <c r="M17" i="1"/>
  <c r="L17" i="1"/>
  <c r="K17" i="1"/>
  <c r="J17" i="1"/>
  <c r="I17" i="1"/>
  <c r="H17" i="1"/>
  <c r="G17" i="1"/>
  <c r="F17" i="1"/>
  <c r="E17" i="1"/>
  <c r="D17" i="1"/>
  <c r="O11" i="1"/>
  <c r="N11" i="1"/>
  <c r="M11" i="1"/>
  <c r="L11" i="1"/>
  <c r="K11" i="1"/>
  <c r="J11" i="1"/>
  <c r="I11" i="1"/>
  <c r="H11" i="1"/>
  <c r="G11" i="1"/>
  <c r="F11" i="1"/>
  <c r="E11" i="1"/>
  <c r="D11" i="1"/>
</calcChain>
</file>

<file path=xl/sharedStrings.xml><?xml version="1.0" encoding="utf-8"?>
<sst xmlns="http://schemas.openxmlformats.org/spreadsheetml/2006/main" count="99" uniqueCount="94">
  <si>
    <t>Programmi 2019. aasta eelarveprognoos</t>
  </si>
  <si>
    <t>Jrk nr</t>
  </si>
  <si>
    <t>Kululiik</t>
  </si>
  <si>
    <t>Aasta koondeelarve eurodes</t>
  </si>
  <si>
    <t>jaanuar</t>
  </si>
  <si>
    <t>veebruar</t>
  </si>
  <si>
    <t>märts</t>
  </si>
  <si>
    <t>aprill</t>
  </si>
  <si>
    <t>mai</t>
  </si>
  <si>
    <t>juuni</t>
  </si>
  <si>
    <t>juuli</t>
  </si>
  <si>
    <t>august</t>
  </si>
  <si>
    <t>september</t>
  </si>
  <si>
    <t>oktoober</t>
  </si>
  <si>
    <t>november</t>
  </si>
  <si>
    <t>detsember</t>
  </si>
  <si>
    <t>1.</t>
  </si>
  <si>
    <t>Projektijuhtimise kulu</t>
  </si>
  <si>
    <t>1.1.</t>
  </si>
  <si>
    <t>Projektijuhtimise otsene personalikulu</t>
  </si>
  <si>
    <t>1.1.1.</t>
  </si>
  <si>
    <t>Projektijuhi töötasu</t>
  </si>
  <si>
    <t>Projektijuhtimise otsene personalikulu kokku:</t>
  </si>
  <si>
    <t>1.2.</t>
  </si>
  <si>
    <t>Projektijuhtimise muu kulu kokku:</t>
  </si>
  <si>
    <t>1.2.1.</t>
  </si>
  <si>
    <t>Lähetuse kulud</t>
  </si>
  <si>
    <t>2.</t>
  </si>
  <si>
    <t>SPIN-i elluviimine</t>
  </si>
  <si>
    <t>2.1.</t>
  </si>
  <si>
    <t>SPIN-i elluviimise otsene personalikulu</t>
  </si>
  <si>
    <t>2.1.1.</t>
  </si>
  <si>
    <t>Treenerite töötasu</t>
  </si>
  <si>
    <t>2.1.2.</t>
  </si>
  <si>
    <t>Abitreenerite töötasu</t>
  </si>
  <si>
    <t>2.1.3.</t>
  </si>
  <si>
    <t>Tallinna koordinaatori töötasu</t>
  </si>
  <si>
    <t>SPIN-i elluviimise otsene personalikulu kokku:</t>
  </si>
  <si>
    <t>2.2.</t>
  </si>
  <si>
    <t>SPIN-i elluviimise muud kulud</t>
  </si>
  <si>
    <t>2.2.1.</t>
  </si>
  <si>
    <t>Võimlate, saalide, staadionite ja väljakute rendikulu</t>
  </si>
  <si>
    <t>2.2.2.</t>
  </si>
  <si>
    <t>Spordisessioonide läbiviimiseks vajalik varustus (pallid, vestid, koonused, markerid, väravad, väravavõrgud, riietus treeneritele ja abitreeneritele jms)</t>
  </si>
  <si>
    <t>Vestid</t>
  </si>
  <si>
    <t>Treenerite varustus</t>
  </si>
  <si>
    <t>2.2.3.</t>
  </si>
  <si>
    <t>Treenerite ja abitreenerite täiendkoolitus ja supervisioon</t>
  </si>
  <si>
    <t>2.2.4.</t>
  </si>
  <si>
    <t>Sessioonide läbiviimiseks vajalikud IT- vahendid</t>
  </si>
  <si>
    <t>2.2.5.</t>
  </si>
  <si>
    <t>Võistluste läbiviimisega seotud kulud (rent, auhinnad, toitlustus jms)</t>
  </si>
  <si>
    <t>2.2.6.</t>
  </si>
  <si>
    <t>Turundus- ja infomaterjalid</t>
  </si>
  <si>
    <t>2.2.7.</t>
  </si>
  <si>
    <t>Sotsiaalsete oskuste sessioonide läbiviimine (ruumid, koolitajad, piletid, vahendid jms) ning läbiviimise toetamine (konsultatsioon, abitreenerite koolitamine, superviseerimine)</t>
  </si>
  <si>
    <t>2.2.8</t>
  </si>
  <si>
    <t>Suvelaagrite läbiviimine (ruumide ja väljakute rent, toitlustus, varustus, töötasud, auhinnad)</t>
  </si>
  <si>
    <t>SPIN-i elluviimise muu kulu kokku</t>
  </si>
  <si>
    <t>3.</t>
  </si>
  <si>
    <t>SPIN-i mõjude hindamine</t>
  </si>
  <si>
    <t>3.1.</t>
  </si>
  <si>
    <t>SPIN-i mõjude hindamise otsene personalikulu</t>
  </si>
  <si>
    <t>3.1.1.</t>
  </si>
  <si>
    <t>Käsundusleping mõju hindamiseks</t>
  </si>
  <si>
    <t>SPIN-i mõjude hindamise otsene personalikulu kokku:</t>
  </si>
  <si>
    <t>3.2.</t>
  </si>
  <si>
    <t>SPIN-i mõjude hindamise muud kulud</t>
  </si>
  <si>
    <t>3.2.1.</t>
  </si>
  <si>
    <t>Andmekeskkonna litsents</t>
  </si>
  <si>
    <t>3.2.2.</t>
  </si>
  <si>
    <t>Uuring mõju hindamiseks</t>
  </si>
  <si>
    <t>SPIN-i mõjude hindamise muu kulu kokku:</t>
  </si>
  <si>
    <t xml:space="preserve">5. </t>
  </si>
  <si>
    <t>Otsene personalikulu KOKKU:</t>
  </si>
  <si>
    <t>4.</t>
  </si>
  <si>
    <t>Kaudsed kulud</t>
  </si>
  <si>
    <t>4.1.</t>
  </si>
  <si>
    <t>Kontori rendi- ja kommunaalkulud</t>
  </si>
  <si>
    <t>4.2.</t>
  </si>
  <si>
    <t>Sidekulu</t>
  </si>
  <si>
    <t>4.3.</t>
  </si>
  <si>
    <t xml:space="preserve">Raamatupidamine </t>
  </si>
  <si>
    <t>4.4.</t>
  </si>
  <si>
    <t>Muu administreerimise ja nõustamisega seotud kulu</t>
  </si>
  <si>
    <t>4.5.</t>
  </si>
  <si>
    <t>Kodulehe halduskulud</t>
  </si>
  <si>
    <t>4.6.</t>
  </si>
  <si>
    <t>Kommunikatsiooni-arendusjuht</t>
  </si>
  <si>
    <t>4.7.</t>
  </si>
  <si>
    <t>Muu kulu</t>
  </si>
  <si>
    <t>5.1. Tegelikud kaudsed kulud KOKKU</t>
  </si>
  <si>
    <t>TAT KOKKU:</t>
  </si>
  <si>
    <t>Lisa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</si>
</sst>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9"/>
      <name val="Arial"/>
      <family val="2"/>
      <charset val="186"/>
    </font>
    <font>
      <b/>
      <sz val="9"/>
      <name val="Arial"/>
      <family val="2"/>
      <charset val="186"/>
    </font>
    <font>
      <b/>
      <sz val="9"/>
      <color rgb="FF006100"/>
      <name val="Arial"/>
      <family val="2"/>
      <charset val="186"/>
    </font>
    <font>
      <sz val="9"/>
      <color rgb="FF006100"/>
      <name val="Arial"/>
      <family val="2"/>
      <charset val="186"/>
    </font>
    <font>
      <b/>
      <sz val="9"/>
      <color rgb="FFFF0000"/>
      <name val="Arial"/>
      <family val="2"/>
      <charset val="186"/>
    </font>
    <font>
      <b/>
      <sz val="9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sz val="9"/>
      <color rgb="FF9C0006"/>
      <name val="Calibri"/>
      <family val="2"/>
      <charset val="186"/>
    </font>
    <font>
      <sz val="9"/>
      <color rgb="FF006100"/>
      <name val="Calibri"/>
      <family val="2"/>
      <charset val="186"/>
    </font>
    <font>
      <sz val="12"/>
      <name val="Times New Roman"/>
      <family val="1"/>
      <charset val="186"/>
    </font>
    <font>
      <sz val="9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rgb="FFFFFFFF"/>
      </patternFill>
    </fill>
    <fill>
      <patternFill patternType="solid">
        <fgColor rgb="FFFCD5B4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87">
    <xf numFmtId="0" fontId="0" fillId="0" borderId="0" xfId="0"/>
    <xf numFmtId="1" fontId="4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2" fontId="3" fillId="4" borderId="1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/>
    <xf numFmtId="2" fontId="3" fillId="0" borderId="0" xfId="0" applyNumberFormat="1" applyFont="1" applyFill="1" applyBorder="1" applyAlignment="1">
      <alignment wrapText="1"/>
    </xf>
    <xf numFmtId="2" fontId="4" fillId="0" borderId="1" xfId="0" applyNumberFormat="1" applyFont="1" applyFill="1" applyBorder="1" applyAlignment="1">
      <alignment horizontal="left" vertical="center" wrapText="1"/>
    </xf>
    <xf numFmtId="2" fontId="4" fillId="0" borderId="1" xfId="0" applyNumberFormat="1" applyFont="1" applyFill="1" applyBorder="1" applyAlignment="1">
      <alignment horizontal="left" vertical="top" wrapText="1"/>
    </xf>
    <xf numFmtId="1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Fill="1" applyBorder="1" applyAlignment="1">
      <alignment horizontal="left"/>
    </xf>
    <xf numFmtId="2" fontId="5" fillId="5" borderId="1" xfId="1" applyNumberFormat="1" applyFont="1" applyFill="1" applyBorder="1" applyAlignment="1">
      <alignment horizontal="right" vertical="center" wrapText="1"/>
    </xf>
    <xf numFmtId="2" fontId="5" fillId="5" borderId="1" xfId="1" applyNumberFormat="1" applyFont="1" applyFill="1" applyBorder="1" applyAlignment="1">
      <alignment horizontal="left" vertical="top" wrapText="1"/>
    </xf>
    <xf numFmtId="1" fontId="5" fillId="5" borderId="1" xfId="1" applyNumberFormat="1" applyFont="1" applyFill="1" applyBorder="1" applyAlignment="1">
      <alignment horizontal="center" vertical="center" wrapText="1"/>
    </xf>
    <xf numFmtId="2" fontId="8" fillId="6" borderId="1" xfId="1" applyNumberFormat="1" applyFont="1" applyFill="1" applyBorder="1" applyAlignment="1">
      <alignment horizontal="right" vertical="center" wrapText="1"/>
    </xf>
    <xf numFmtId="1" fontId="3" fillId="6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left" wrapText="1"/>
    </xf>
    <xf numFmtId="2" fontId="3" fillId="0" borderId="1" xfId="0" applyNumberFormat="1" applyFont="1" applyFill="1" applyBorder="1" applyAlignment="1">
      <alignment horizontal="center" vertical="center"/>
    </xf>
    <xf numFmtId="2" fontId="4" fillId="6" borderId="1" xfId="0" applyNumberFormat="1" applyFont="1" applyFill="1" applyBorder="1" applyAlignment="1">
      <alignment horizontal="right" vertical="center" wrapText="1"/>
    </xf>
    <xf numFmtId="2" fontId="4" fillId="6" borderId="1" xfId="0" applyNumberFormat="1" applyFont="1" applyFill="1" applyBorder="1" applyAlignment="1">
      <alignment horizontal="left" wrapText="1"/>
    </xf>
    <xf numFmtId="2" fontId="4" fillId="6" borderId="1" xfId="0" applyNumberFormat="1" applyFont="1" applyFill="1" applyBorder="1" applyAlignment="1">
      <alignment horizontal="center" vertical="center" wrapText="1"/>
    </xf>
    <xf numFmtId="2" fontId="4" fillId="7" borderId="1" xfId="0" applyNumberFormat="1" applyFont="1" applyFill="1" applyBorder="1" applyAlignment="1">
      <alignment horizontal="right" vertical="center" wrapText="1"/>
    </xf>
    <xf numFmtId="1" fontId="3" fillId="7" borderId="1" xfId="0" applyNumberFormat="1" applyFont="1" applyFill="1" applyBorder="1" applyAlignment="1">
      <alignment horizontal="center" vertical="center"/>
    </xf>
    <xf numFmtId="2" fontId="3" fillId="8" borderId="1" xfId="0" applyNumberFormat="1" applyFont="1" applyFill="1" applyBorder="1" applyAlignment="1">
      <alignment horizontal="right" vertical="center" wrapText="1"/>
    </xf>
    <xf numFmtId="2" fontId="3" fillId="8" borderId="1" xfId="0" applyNumberFormat="1" applyFont="1" applyFill="1" applyBorder="1" applyAlignment="1">
      <alignment horizontal="center" vertical="center" wrapText="1"/>
    </xf>
    <xf numFmtId="2" fontId="4" fillId="9" borderId="1" xfId="0" applyNumberFormat="1" applyFont="1" applyFill="1" applyBorder="1" applyAlignment="1">
      <alignment horizontal="right" vertical="center" wrapText="1"/>
    </xf>
    <xf numFmtId="2" fontId="4" fillId="9" borderId="1" xfId="0" applyNumberFormat="1" applyFont="1" applyFill="1" applyBorder="1" applyAlignment="1">
      <alignment horizontal="left" vertical="top" wrapText="1"/>
    </xf>
    <xf numFmtId="2" fontId="4" fillId="9" borderId="1" xfId="0" applyNumberFormat="1" applyFont="1" applyFill="1" applyBorder="1" applyAlignment="1">
      <alignment horizontal="center" vertical="center" wrapText="1"/>
    </xf>
    <xf numFmtId="2" fontId="5" fillId="5" borderId="1" xfId="1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left" vertical="center" wrapText="1"/>
    </xf>
    <xf numFmtId="2" fontId="3" fillId="8" borderId="1" xfId="0" applyNumberFormat="1" applyFont="1" applyFill="1" applyBorder="1" applyAlignment="1">
      <alignment horizontal="left" vertical="center" wrapText="1"/>
    </xf>
    <xf numFmtId="2" fontId="3" fillId="8" borderId="1" xfId="0" applyNumberFormat="1" applyFont="1" applyFill="1" applyBorder="1" applyAlignment="1">
      <alignment wrapText="1"/>
    </xf>
    <xf numFmtId="2" fontId="4" fillId="9" borderId="1" xfId="0" applyNumberFormat="1" applyFont="1" applyFill="1" applyBorder="1" applyAlignment="1">
      <alignment horizontal="left" wrapText="1"/>
    </xf>
    <xf numFmtId="2" fontId="5" fillId="5" borderId="1" xfId="1" applyNumberFormat="1" applyFont="1" applyFill="1" applyBorder="1" applyAlignment="1">
      <alignment horizontal="left" wrapText="1"/>
    </xf>
    <xf numFmtId="1" fontId="9" fillId="0" borderId="0" xfId="0" applyNumberFormat="1" applyFont="1" applyFill="1" applyBorder="1"/>
    <xf numFmtId="2" fontId="5" fillId="6" borderId="1" xfId="1" applyNumberFormat="1" applyFont="1" applyFill="1" applyBorder="1" applyAlignment="1">
      <alignment horizontal="right" vertical="center" wrapText="1"/>
    </xf>
    <xf numFmtId="1" fontId="9" fillId="6" borderId="1" xfId="0" applyNumberFormat="1" applyFont="1" applyFill="1" applyBorder="1" applyAlignment="1">
      <alignment horizontal="center" vertical="center"/>
    </xf>
    <xf numFmtId="2" fontId="9" fillId="0" borderId="1" xfId="1" applyNumberFormat="1" applyFont="1" applyFill="1" applyBorder="1" applyAlignment="1">
      <alignment horizontal="right" vertical="center" wrapText="1"/>
    </xf>
    <xf numFmtId="2" fontId="9" fillId="0" borderId="1" xfId="1" applyNumberFormat="1" applyFont="1" applyFill="1" applyBorder="1" applyAlignment="1">
      <alignment horizontal="left" wrapText="1"/>
    </xf>
    <xf numFmtId="2" fontId="9" fillId="6" borderId="1" xfId="1" applyNumberFormat="1" applyFont="1" applyFill="1" applyBorder="1" applyAlignment="1">
      <alignment horizontal="right" vertical="center" wrapText="1"/>
    </xf>
    <xf numFmtId="2" fontId="8" fillId="6" borderId="1" xfId="1" applyNumberFormat="1" applyFont="1" applyFill="1" applyBorder="1" applyAlignment="1">
      <alignment horizontal="left" wrapText="1"/>
    </xf>
    <xf numFmtId="2" fontId="8" fillId="6" borderId="1" xfId="1" applyNumberFormat="1" applyFont="1" applyFill="1" applyBorder="1" applyAlignment="1">
      <alignment horizontal="center" vertical="center" wrapText="1"/>
    </xf>
    <xf numFmtId="2" fontId="8" fillId="7" borderId="1" xfId="1" applyNumberFormat="1" applyFont="1" applyFill="1" applyBorder="1" applyAlignment="1">
      <alignment horizontal="right" vertical="center" wrapText="1"/>
    </xf>
    <xf numFmtId="2" fontId="8" fillId="7" borderId="1" xfId="1" applyNumberFormat="1" applyFont="1" applyFill="1" applyBorder="1" applyAlignment="1">
      <alignment horizontal="left" wrapText="1"/>
    </xf>
    <xf numFmtId="2" fontId="9" fillId="7" borderId="1" xfId="1" applyNumberFormat="1" applyFont="1" applyFill="1" applyBorder="1" applyAlignment="1">
      <alignment horizontal="center" vertical="center" wrapText="1"/>
    </xf>
    <xf numFmtId="1" fontId="9" fillId="7" borderId="1" xfId="0" applyNumberFormat="1" applyFont="1" applyFill="1" applyBorder="1" applyAlignment="1">
      <alignment horizontal="center" vertical="center"/>
    </xf>
    <xf numFmtId="2" fontId="3" fillId="6" borderId="1" xfId="1" applyNumberFormat="1" applyFont="1" applyFill="1" applyBorder="1" applyAlignment="1">
      <alignment horizontal="right" vertical="center" wrapText="1"/>
    </xf>
    <xf numFmtId="2" fontId="4" fillId="6" borderId="1" xfId="1" applyNumberFormat="1" applyFont="1" applyFill="1" applyBorder="1" applyAlignment="1">
      <alignment horizontal="left" wrapText="1"/>
    </xf>
    <xf numFmtId="2" fontId="4" fillId="6" borderId="1" xfId="1" applyNumberFormat="1" applyFont="1" applyFill="1" applyBorder="1" applyAlignment="1">
      <alignment horizontal="center" vertical="center" wrapText="1"/>
    </xf>
    <xf numFmtId="2" fontId="6" fillId="6" borderId="1" xfId="1" applyNumberFormat="1" applyFont="1" applyFill="1" applyBorder="1" applyAlignment="1">
      <alignment horizontal="right" vertical="center" wrapText="1"/>
    </xf>
    <xf numFmtId="2" fontId="5" fillId="6" borderId="1" xfId="1" applyNumberFormat="1" applyFont="1" applyFill="1" applyBorder="1" applyAlignment="1">
      <alignment horizontal="left" wrapText="1"/>
    </xf>
    <xf numFmtId="2" fontId="6" fillId="6" borderId="1" xfId="1" applyNumberFormat="1" applyFont="1" applyFill="1" applyBorder="1" applyAlignment="1">
      <alignment horizontal="center" vertical="center" wrapText="1"/>
    </xf>
    <xf numFmtId="2" fontId="8" fillId="6" borderId="1" xfId="1" applyNumberFormat="1" applyFont="1" applyFill="1" applyBorder="1" applyAlignment="1">
      <alignment horizontal="center" vertical="center"/>
    </xf>
    <xf numFmtId="1" fontId="10" fillId="0" borderId="1" xfId="2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1" fontId="3" fillId="8" borderId="1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/>
    <xf numFmtId="2" fontId="4" fillId="0" borderId="1" xfId="0" applyNumberFormat="1" applyFont="1" applyFill="1" applyBorder="1" applyAlignment="1">
      <alignment horizontal="right" wrapText="1"/>
    </xf>
    <xf numFmtId="164" fontId="4" fillId="0" borderId="1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2" fontId="11" fillId="0" borderId="0" xfId="1" applyNumberFormat="1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2" fontId="3" fillId="10" borderId="1" xfId="0" applyNumberFormat="1" applyFont="1" applyFill="1" applyBorder="1" applyAlignment="1">
      <alignment horizontal="center" vertical="center"/>
    </xf>
    <xf numFmtId="2" fontId="3" fillId="10" borderId="1" xfId="0" applyNumberFormat="1" applyFont="1" applyFill="1" applyBorder="1" applyAlignment="1">
      <alignment horizontal="center" vertical="center" wrapText="1"/>
    </xf>
    <xf numFmtId="2" fontId="3" fillId="10" borderId="1" xfId="0" applyNumberFormat="1" applyFont="1" applyFill="1" applyBorder="1" applyAlignment="1">
      <alignment horizontal="right" vertical="center" wrapText="1"/>
    </xf>
    <xf numFmtId="2" fontId="3" fillId="10" borderId="0" xfId="0" applyNumberFormat="1" applyFont="1" applyFill="1" applyBorder="1" applyAlignment="1">
      <alignment wrapText="1"/>
    </xf>
    <xf numFmtId="2" fontId="3" fillId="10" borderId="0" xfId="0" applyNumberFormat="1" applyFont="1" applyFill="1" applyBorder="1" applyAlignment="1">
      <alignment horizontal="center" vertical="center" wrapText="1"/>
    </xf>
    <xf numFmtId="2" fontId="13" fillId="0" borderId="0" xfId="0" applyNumberFormat="1" applyFont="1" applyFill="1" applyBorder="1" applyAlignment="1">
      <alignment horizontal="center" vertical="center" wrapText="1"/>
    </xf>
    <xf numFmtId="2" fontId="13" fillId="0" borderId="0" xfId="0" applyNumberFormat="1" applyFont="1" applyFill="1" applyBorder="1" applyAlignment="1">
      <alignment horizontal="center" vertical="center"/>
    </xf>
    <xf numFmtId="1" fontId="13" fillId="0" borderId="0" xfId="0" applyNumberFormat="1" applyFont="1" applyFill="1" applyBorder="1" applyAlignment="1">
      <alignment horizontal="center" vertical="center"/>
    </xf>
    <xf numFmtId="1" fontId="13" fillId="0" borderId="0" xfId="0" applyNumberFormat="1" applyFont="1" applyFill="1" applyBorder="1" applyAlignment="1">
      <alignment horizontal="left" vertical="center"/>
    </xf>
    <xf numFmtId="2" fontId="4" fillId="9" borderId="1" xfId="0" applyNumberFormat="1" applyFont="1" applyFill="1" applyBorder="1" applyAlignment="1">
      <alignment horizontal="right" wrapText="1"/>
    </xf>
    <xf numFmtId="2" fontId="3" fillId="9" borderId="1" xfId="0" applyNumberFormat="1" applyFont="1" applyFill="1" applyBorder="1" applyAlignment="1">
      <alignment horizontal="right" wrapText="1"/>
    </xf>
    <xf numFmtId="2" fontId="4" fillId="0" borderId="0" xfId="0" applyNumberFormat="1" applyFont="1" applyFill="1" applyBorder="1" applyAlignment="1">
      <alignment horizontal="left" wrapText="1"/>
    </xf>
    <xf numFmtId="2" fontId="3" fillId="0" borderId="0" xfId="0" applyNumberFormat="1" applyFont="1" applyFill="1" applyBorder="1" applyAlignment="1">
      <alignment horizontal="left" wrapText="1"/>
    </xf>
    <xf numFmtId="2" fontId="12" fillId="0" borderId="0" xfId="0" applyNumberFormat="1" applyFont="1" applyFill="1" applyBorder="1" applyAlignment="1">
      <alignment horizontal="center" wrapText="1"/>
    </xf>
    <xf numFmtId="2" fontId="8" fillId="6" borderId="1" xfId="1" applyNumberFormat="1" applyFont="1" applyFill="1" applyBorder="1" applyAlignment="1">
      <alignment horizontal="left" vertical="top" wrapText="1"/>
    </xf>
    <xf numFmtId="2" fontId="4" fillId="6" borderId="1" xfId="0" applyNumberFormat="1" applyFont="1" applyFill="1" applyBorder="1" applyAlignment="1">
      <alignment horizontal="left" wrapText="1"/>
    </xf>
    <xf numFmtId="2" fontId="4" fillId="7" borderId="1" xfId="0" applyNumberFormat="1" applyFont="1" applyFill="1" applyBorder="1" applyAlignment="1">
      <alignment horizontal="left" wrapText="1"/>
    </xf>
    <xf numFmtId="2" fontId="8" fillId="6" borderId="1" xfId="1" applyNumberFormat="1" applyFont="1" applyFill="1" applyBorder="1" applyAlignment="1">
      <alignment horizontal="left" wrapText="1"/>
    </xf>
  </cellXfs>
  <cellStyles count="3">
    <cellStyle name="Bad" xfId="2" builtinId="27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9"/>
  <sheetViews>
    <sheetView tabSelected="1" topLeftCell="B1" workbookViewId="0">
      <selection activeCell="B4" sqref="B4"/>
    </sheetView>
  </sheetViews>
  <sheetFormatPr defaultColWidth="9.109375" defaultRowHeight="11.4" x14ac:dyDescent="0.2"/>
  <cols>
    <col min="1" max="1" width="9.109375" style="7"/>
    <col min="2" max="2" width="46.44140625" style="10" customWidth="1"/>
    <col min="3" max="3" width="14.33203125" style="5" customWidth="1"/>
    <col min="4" max="4" width="10.6640625" style="5" customWidth="1"/>
    <col min="5" max="5" width="11.109375" style="5" customWidth="1"/>
    <col min="6" max="6" width="10.6640625" style="5" customWidth="1"/>
    <col min="7" max="7" width="10.33203125" style="5" customWidth="1"/>
    <col min="8" max="8" width="9.44140625" style="8" customWidth="1"/>
    <col min="9" max="9" width="10.44140625" style="8" customWidth="1"/>
    <col min="10" max="10" width="10.109375" style="8" customWidth="1"/>
    <col min="11" max="11" width="10.6640625" style="6" customWidth="1"/>
    <col min="12" max="13" width="10.88671875" style="6" customWidth="1"/>
    <col min="14" max="14" width="11.109375" style="6" customWidth="1"/>
    <col min="15" max="15" width="12" style="6" customWidth="1"/>
    <col min="16" max="257" width="9.109375" style="9"/>
    <col min="258" max="258" width="46.44140625" style="9" customWidth="1"/>
    <col min="259" max="259" width="14.33203125" style="9" customWidth="1"/>
    <col min="260" max="260" width="10.6640625" style="9" customWidth="1"/>
    <col min="261" max="261" width="11.109375" style="9" customWidth="1"/>
    <col min="262" max="262" width="10.6640625" style="9" customWidth="1"/>
    <col min="263" max="263" width="10.33203125" style="9" customWidth="1"/>
    <col min="264" max="264" width="9.44140625" style="9" customWidth="1"/>
    <col min="265" max="265" width="10.44140625" style="9" customWidth="1"/>
    <col min="266" max="266" width="10.109375" style="9" customWidth="1"/>
    <col min="267" max="267" width="10.6640625" style="9" customWidth="1"/>
    <col min="268" max="269" width="10.88671875" style="9" customWidth="1"/>
    <col min="270" max="270" width="11.109375" style="9" customWidth="1"/>
    <col min="271" max="271" width="12" style="9" customWidth="1"/>
    <col min="272" max="513" width="9.109375" style="9"/>
    <col min="514" max="514" width="46.44140625" style="9" customWidth="1"/>
    <col min="515" max="515" width="14.33203125" style="9" customWidth="1"/>
    <col min="516" max="516" width="10.6640625" style="9" customWidth="1"/>
    <col min="517" max="517" width="11.109375" style="9" customWidth="1"/>
    <col min="518" max="518" width="10.6640625" style="9" customWidth="1"/>
    <col min="519" max="519" width="10.33203125" style="9" customWidth="1"/>
    <col min="520" max="520" width="9.44140625" style="9" customWidth="1"/>
    <col min="521" max="521" width="10.44140625" style="9" customWidth="1"/>
    <col min="522" max="522" width="10.109375" style="9" customWidth="1"/>
    <col min="523" max="523" width="10.6640625" style="9" customWidth="1"/>
    <col min="524" max="525" width="10.88671875" style="9" customWidth="1"/>
    <col min="526" max="526" width="11.109375" style="9" customWidth="1"/>
    <col min="527" max="527" width="12" style="9" customWidth="1"/>
    <col min="528" max="769" width="9.109375" style="9"/>
    <col min="770" max="770" width="46.44140625" style="9" customWidth="1"/>
    <col min="771" max="771" width="14.33203125" style="9" customWidth="1"/>
    <col min="772" max="772" width="10.6640625" style="9" customWidth="1"/>
    <col min="773" max="773" width="11.109375" style="9" customWidth="1"/>
    <col min="774" max="774" width="10.6640625" style="9" customWidth="1"/>
    <col min="775" max="775" width="10.33203125" style="9" customWidth="1"/>
    <col min="776" max="776" width="9.44140625" style="9" customWidth="1"/>
    <col min="777" max="777" width="10.44140625" style="9" customWidth="1"/>
    <col min="778" max="778" width="10.109375" style="9" customWidth="1"/>
    <col min="779" max="779" width="10.6640625" style="9" customWidth="1"/>
    <col min="780" max="781" width="10.88671875" style="9" customWidth="1"/>
    <col min="782" max="782" width="11.109375" style="9" customWidth="1"/>
    <col min="783" max="783" width="12" style="9" customWidth="1"/>
    <col min="784" max="1025" width="9.109375" style="9"/>
    <col min="1026" max="1026" width="46.44140625" style="9" customWidth="1"/>
    <col min="1027" max="1027" width="14.33203125" style="9" customWidth="1"/>
    <col min="1028" max="1028" width="10.6640625" style="9" customWidth="1"/>
    <col min="1029" max="1029" width="11.109375" style="9" customWidth="1"/>
    <col min="1030" max="1030" width="10.6640625" style="9" customWidth="1"/>
    <col min="1031" max="1031" width="10.33203125" style="9" customWidth="1"/>
    <col min="1032" max="1032" width="9.44140625" style="9" customWidth="1"/>
    <col min="1033" max="1033" width="10.44140625" style="9" customWidth="1"/>
    <col min="1034" max="1034" width="10.109375" style="9" customWidth="1"/>
    <col min="1035" max="1035" width="10.6640625" style="9" customWidth="1"/>
    <col min="1036" max="1037" width="10.88671875" style="9" customWidth="1"/>
    <col min="1038" max="1038" width="11.109375" style="9" customWidth="1"/>
    <col min="1039" max="1039" width="12" style="9" customWidth="1"/>
    <col min="1040" max="1281" width="9.109375" style="9"/>
    <col min="1282" max="1282" width="46.44140625" style="9" customWidth="1"/>
    <col min="1283" max="1283" width="14.33203125" style="9" customWidth="1"/>
    <col min="1284" max="1284" width="10.6640625" style="9" customWidth="1"/>
    <col min="1285" max="1285" width="11.109375" style="9" customWidth="1"/>
    <col min="1286" max="1286" width="10.6640625" style="9" customWidth="1"/>
    <col min="1287" max="1287" width="10.33203125" style="9" customWidth="1"/>
    <col min="1288" max="1288" width="9.44140625" style="9" customWidth="1"/>
    <col min="1289" max="1289" width="10.44140625" style="9" customWidth="1"/>
    <col min="1290" max="1290" width="10.109375" style="9" customWidth="1"/>
    <col min="1291" max="1291" width="10.6640625" style="9" customWidth="1"/>
    <col min="1292" max="1293" width="10.88671875" style="9" customWidth="1"/>
    <col min="1294" max="1294" width="11.109375" style="9" customWidth="1"/>
    <col min="1295" max="1295" width="12" style="9" customWidth="1"/>
    <col min="1296" max="1537" width="9.109375" style="9"/>
    <col min="1538" max="1538" width="46.44140625" style="9" customWidth="1"/>
    <col min="1539" max="1539" width="14.33203125" style="9" customWidth="1"/>
    <col min="1540" max="1540" width="10.6640625" style="9" customWidth="1"/>
    <col min="1541" max="1541" width="11.109375" style="9" customWidth="1"/>
    <col min="1542" max="1542" width="10.6640625" style="9" customWidth="1"/>
    <col min="1543" max="1543" width="10.33203125" style="9" customWidth="1"/>
    <col min="1544" max="1544" width="9.44140625" style="9" customWidth="1"/>
    <col min="1545" max="1545" width="10.44140625" style="9" customWidth="1"/>
    <col min="1546" max="1546" width="10.109375" style="9" customWidth="1"/>
    <col min="1547" max="1547" width="10.6640625" style="9" customWidth="1"/>
    <col min="1548" max="1549" width="10.88671875" style="9" customWidth="1"/>
    <col min="1550" max="1550" width="11.109375" style="9" customWidth="1"/>
    <col min="1551" max="1551" width="12" style="9" customWidth="1"/>
    <col min="1552" max="1793" width="9.109375" style="9"/>
    <col min="1794" max="1794" width="46.44140625" style="9" customWidth="1"/>
    <col min="1795" max="1795" width="14.33203125" style="9" customWidth="1"/>
    <col min="1796" max="1796" width="10.6640625" style="9" customWidth="1"/>
    <col min="1797" max="1797" width="11.109375" style="9" customWidth="1"/>
    <col min="1798" max="1798" width="10.6640625" style="9" customWidth="1"/>
    <col min="1799" max="1799" width="10.33203125" style="9" customWidth="1"/>
    <col min="1800" max="1800" width="9.44140625" style="9" customWidth="1"/>
    <col min="1801" max="1801" width="10.44140625" style="9" customWidth="1"/>
    <col min="1802" max="1802" width="10.109375" style="9" customWidth="1"/>
    <col min="1803" max="1803" width="10.6640625" style="9" customWidth="1"/>
    <col min="1804" max="1805" width="10.88671875" style="9" customWidth="1"/>
    <col min="1806" max="1806" width="11.109375" style="9" customWidth="1"/>
    <col min="1807" max="1807" width="12" style="9" customWidth="1"/>
    <col min="1808" max="2049" width="9.109375" style="9"/>
    <col min="2050" max="2050" width="46.44140625" style="9" customWidth="1"/>
    <col min="2051" max="2051" width="14.33203125" style="9" customWidth="1"/>
    <col min="2052" max="2052" width="10.6640625" style="9" customWidth="1"/>
    <col min="2053" max="2053" width="11.109375" style="9" customWidth="1"/>
    <col min="2054" max="2054" width="10.6640625" style="9" customWidth="1"/>
    <col min="2055" max="2055" width="10.33203125" style="9" customWidth="1"/>
    <col min="2056" max="2056" width="9.44140625" style="9" customWidth="1"/>
    <col min="2057" max="2057" width="10.44140625" style="9" customWidth="1"/>
    <col min="2058" max="2058" width="10.109375" style="9" customWidth="1"/>
    <col min="2059" max="2059" width="10.6640625" style="9" customWidth="1"/>
    <col min="2060" max="2061" width="10.88671875" style="9" customWidth="1"/>
    <col min="2062" max="2062" width="11.109375" style="9" customWidth="1"/>
    <col min="2063" max="2063" width="12" style="9" customWidth="1"/>
    <col min="2064" max="2305" width="9.109375" style="9"/>
    <col min="2306" max="2306" width="46.44140625" style="9" customWidth="1"/>
    <col min="2307" max="2307" width="14.33203125" style="9" customWidth="1"/>
    <col min="2308" max="2308" width="10.6640625" style="9" customWidth="1"/>
    <col min="2309" max="2309" width="11.109375" style="9" customWidth="1"/>
    <col min="2310" max="2310" width="10.6640625" style="9" customWidth="1"/>
    <col min="2311" max="2311" width="10.33203125" style="9" customWidth="1"/>
    <col min="2312" max="2312" width="9.44140625" style="9" customWidth="1"/>
    <col min="2313" max="2313" width="10.44140625" style="9" customWidth="1"/>
    <col min="2314" max="2314" width="10.109375" style="9" customWidth="1"/>
    <col min="2315" max="2315" width="10.6640625" style="9" customWidth="1"/>
    <col min="2316" max="2317" width="10.88671875" style="9" customWidth="1"/>
    <col min="2318" max="2318" width="11.109375" style="9" customWidth="1"/>
    <col min="2319" max="2319" width="12" style="9" customWidth="1"/>
    <col min="2320" max="2561" width="9.109375" style="9"/>
    <col min="2562" max="2562" width="46.44140625" style="9" customWidth="1"/>
    <col min="2563" max="2563" width="14.33203125" style="9" customWidth="1"/>
    <col min="2564" max="2564" width="10.6640625" style="9" customWidth="1"/>
    <col min="2565" max="2565" width="11.109375" style="9" customWidth="1"/>
    <col min="2566" max="2566" width="10.6640625" style="9" customWidth="1"/>
    <col min="2567" max="2567" width="10.33203125" style="9" customWidth="1"/>
    <col min="2568" max="2568" width="9.44140625" style="9" customWidth="1"/>
    <col min="2569" max="2569" width="10.44140625" style="9" customWidth="1"/>
    <col min="2570" max="2570" width="10.109375" style="9" customWidth="1"/>
    <col min="2571" max="2571" width="10.6640625" style="9" customWidth="1"/>
    <col min="2572" max="2573" width="10.88671875" style="9" customWidth="1"/>
    <col min="2574" max="2574" width="11.109375" style="9" customWidth="1"/>
    <col min="2575" max="2575" width="12" style="9" customWidth="1"/>
    <col min="2576" max="2817" width="9.109375" style="9"/>
    <col min="2818" max="2818" width="46.44140625" style="9" customWidth="1"/>
    <col min="2819" max="2819" width="14.33203125" style="9" customWidth="1"/>
    <col min="2820" max="2820" width="10.6640625" style="9" customWidth="1"/>
    <col min="2821" max="2821" width="11.109375" style="9" customWidth="1"/>
    <col min="2822" max="2822" width="10.6640625" style="9" customWidth="1"/>
    <col min="2823" max="2823" width="10.33203125" style="9" customWidth="1"/>
    <col min="2824" max="2824" width="9.44140625" style="9" customWidth="1"/>
    <col min="2825" max="2825" width="10.44140625" style="9" customWidth="1"/>
    <col min="2826" max="2826" width="10.109375" style="9" customWidth="1"/>
    <col min="2827" max="2827" width="10.6640625" style="9" customWidth="1"/>
    <col min="2828" max="2829" width="10.88671875" style="9" customWidth="1"/>
    <col min="2830" max="2830" width="11.109375" style="9" customWidth="1"/>
    <col min="2831" max="2831" width="12" style="9" customWidth="1"/>
    <col min="2832" max="3073" width="9.109375" style="9"/>
    <col min="3074" max="3074" width="46.44140625" style="9" customWidth="1"/>
    <col min="3075" max="3075" width="14.33203125" style="9" customWidth="1"/>
    <col min="3076" max="3076" width="10.6640625" style="9" customWidth="1"/>
    <col min="3077" max="3077" width="11.109375" style="9" customWidth="1"/>
    <col min="3078" max="3078" width="10.6640625" style="9" customWidth="1"/>
    <col min="3079" max="3079" width="10.33203125" style="9" customWidth="1"/>
    <col min="3080" max="3080" width="9.44140625" style="9" customWidth="1"/>
    <col min="3081" max="3081" width="10.44140625" style="9" customWidth="1"/>
    <col min="3082" max="3082" width="10.109375" style="9" customWidth="1"/>
    <col min="3083" max="3083" width="10.6640625" style="9" customWidth="1"/>
    <col min="3084" max="3085" width="10.88671875" style="9" customWidth="1"/>
    <col min="3086" max="3086" width="11.109375" style="9" customWidth="1"/>
    <col min="3087" max="3087" width="12" style="9" customWidth="1"/>
    <col min="3088" max="3329" width="9.109375" style="9"/>
    <col min="3330" max="3330" width="46.44140625" style="9" customWidth="1"/>
    <col min="3331" max="3331" width="14.33203125" style="9" customWidth="1"/>
    <col min="3332" max="3332" width="10.6640625" style="9" customWidth="1"/>
    <col min="3333" max="3333" width="11.109375" style="9" customWidth="1"/>
    <col min="3334" max="3334" width="10.6640625" style="9" customWidth="1"/>
    <col min="3335" max="3335" width="10.33203125" style="9" customWidth="1"/>
    <col min="3336" max="3336" width="9.44140625" style="9" customWidth="1"/>
    <col min="3337" max="3337" width="10.44140625" style="9" customWidth="1"/>
    <col min="3338" max="3338" width="10.109375" style="9" customWidth="1"/>
    <col min="3339" max="3339" width="10.6640625" style="9" customWidth="1"/>
    <col min="3340" max="3341" width="10.88671875" style="9" customWidth="1"/>
    <col min="3342" max="3342" width="11.109375" style="9" customWidth="1"/>
    <col min="3343" max="3343" width="12" style="9" customWidth="1"/>
    <col min="3344" max="3585" width="9.109375" style="9"/>
    <col min="3586" max="3586" width="46.44140625" style="9" customWidth="1"/>
    <col min="3587" max="3587" width="14.33203125" style="9" customWidth="1"/>
    <col min="3588" max="3588" width="10.6640625" style="9" customWidth="1"/>
    <col min="3589" max="3589" width="11.109375" style="9" customWidth="1"/>
    <col min="3590" max="3590" width="10.6640625" style="9" customWidth="1"/>
    <col min="3591" max="3591" width="10.33203125" style="9" customWidth="1"/>
    <col min="3592" max="3592" width="9.44140625" style="9" customWidth="1"/>
    <col min="3593" max="3593" width="10.44140625" style="9" customWidth="1"/>
    <col min="3594" max="3594" width="10.109375" style="9" customWidth="1"/>
    <col min="3595" max="3595" width="10.6640625" style="9" customWidth="1"/>
    <col min="3596" max="3597" width="10.88671875" style="9" customWidth="1"/>
    <col min="3598" max="3598" width="11.109375" style="9" customWidth="1"/>
    <col min="3599" max="3599" width="12" style="9" customWidth="1"/>
    <col min="3600" max="3841" width="9.109375" style="9"/>
    <col min="3842" max="3842" width="46.44140625" style="9" customWidth="1"/>
    <col min="3843" max="3843" width="14.33203125" style="9" customWidth="1"/>
    <col min="3844" max="3844" width="10.6640625" style="9" customWidth="1"/>
    <col min="3845" max="3845" width="11.109375" style="9" customWidth="1"/>
    <col min="3846" max="3846" width="10.6640625" style="9" customWidth="1"/>
    <col min="3847" max="3847" width="10.33203125" style="9" customWidth="1"/>
    <col min="3848" max="3848" width="9.44140625" style="9" customWidth="1"/>
    <col min="3849" max="3849" width="10.44140625" style="9" customWidth="1"/>
    <col min="3850" max="3850" width="10.109375" style="9" customWidth="1"/>
    <col min="3851" max="3851" width="10.6640625" style="9" customWidth="1"/>
    <col min="3852" max="3853" width="10.88671875" style="9" customWidth="1"/>
    <col min="3854" max="3854" width="11.109375" style="9" customWidth="1"/>
    <col min="3855" max="3855" width="12" style="9" customWidth="1"/>
    <col min="3856" max="4097" width="9.109375" style="9"/>
    <col min="4098" max="4098" width="46.44140625" style="9" customWidth="1"/>
    <col min="4099" max="4099" width="14.33203125" style="9" customWidth="1"/>
    <col min="4100" max="4100" width="10.6640625" style="9" customWidth="1"/>
    <col min="4101" max="4101" width="11.109375" style="9" customWidth="1"/>
    <col min="4102" max="4102" width="10.6640625" style="9" customWidth="1"/>
    <col min="4103" max="4103" width="10.33203125" style="9" customWidth="1"/>
    <col min="4104" max="4104" width="9.44140625" style="9" customWidth="1"/>
    <col min="4105" max="4105" width="10.44140625" style="9" customWidth="1"/>
    <col min="4106" max="4106" width="10.109375" style="9" customWidth="1"/>
    <col min="4107" max="4107" width="10.6640625" style="9" customWidth="1"/>
    <col min="4108" max="4109" width="10.88671875" style="9" customWidth="1"/>
    <col min="4110" max="4110" width="11.109375" style="9" customWidth="1"/>
    <col min="4111" max="4111" width="12" style="9" customWidth="1"/>
    <col min="4112" max="4353" width="9.109375" style="9"/>
    <col min="4354" max="4354" width="46.44140625" style="9" customWidth="1"/>
    <col min="4355" max="4355" width="14.33203125" style="9" customWidth="1"/>
    <col min="4356" max="4356" width="10.6640625" style="9" customWidth="1"/>
    <col min="4357" max="4357" width="11.109375" style="9" customWidth="1"/>
    <col min="4358" max="4358" width="10.6640625" style="9" customWidth="1"/>
    <col min="4359" max="4359" width="10.33203125" style="9" customWidth="1"/>
    <col min="4360" max="4360" width="9.44140625" style="9" customWidth="1"/>
    <col min="4361" max="4361" width="10.44140625" style="9" customWidth="1"/>
    <col min="4362" max="4362" width="10.109375" style="9" customWidth="1"/>
    <col min="4363" max="4363" width="10.6640625" style="9" customWidth="1"/>
    <col min="4364" max="4365" width="10.88671875" style="9" customWidth="1"/>
    <col min="4366" max="4366" width="11.109375" style="9" customWidth="1"/>
    <col min="4367" max="4367" width="12" style="9" customWidth="1"/>
    <col min="4368" max="4609" width="9.109375" style="9"/>
    <col min="4610" max="4610" width="46.44140625" style="9" customWidth="1"/>
    <col min="4611" max="4611" width="14.33203125" style="9" customWidth="1"/>
    <col min="4612" max="4612" width="10.6640625" style="9" customWidth="1"/>
    <col min="4613" max="4613" width="11.109375" style="9" customWidth="1"/>
    <col min="4614" max="4614" width="10.6640625" style="9" customWidth="1"/>
    <col min="4615" max="4615" width="10.33203125" style="9" customWidth="1"/>
    <col min="4616" max="4616" width="9.44140625" style="9" customWidth="1"/>
    <col min="4617" max="4617" width="10.44140625" style="9" customWidth="1"/>
    <col min="4618" max="4618" width="10.109375" style="9" customWidth="1"/>
    <col min="4619" max="4619" width="10.6640625" style="9" customWidth="1"/>
    <col min="4620" max="4621" width="10.88671875" style="9" customWidth="1"/>
    <col min="4622" max="4622" width="11.109375" style="9" customWidth="1"/>
    <col min="4623" max="4623" width="12" style="9" customWidth="1"/>
    <col min="4624" max="4865" width="9.109375" style="9"/>
    <col min="4866" max="4866" width="46.44140625" style="9" customWidth="1"/>
    <col min="4867" max="4867" width="14.33203125" style="9" customWidth="1"/>
    <col min="4868" max="4868" width="10.6640625" style="9" customWidth="1"/>
    <col min="4869" max="4869" width="11.109375" style="9" customWidth="1"/>
    <col min="4870" max="4870" width="10.6640625" style="9" customWidth="1"/>
    <col min="4871" max="4871" width="10.33203125" style="9" customWidth="1"/>
    <col min="4872" max="4872" width="9.44140625" style="9" customWidth="1"/>
    <col min="4873" max="4873" width="10.44140625" style="9" customWidth="1"/>
    <col min="4874" max="4874" width="10.109375" style="9" customWidth="1"/>
    <col min="4875" max="4875" width="10.6640625" style="9" customWidth="1"/>
    <col min="4876" max="4877" width="10.88671875" style="9" customWidth="1"/>
    <col min="4878" max="4878" width="11.109375" style="9" customWidth="1"/>
    <col min="4879" max="4879" width="12" style="9" customWidth="1"/>
    <col min="4880" max="5121" width="9.109375" style="9"/>
    <col min="5122" max="5122" width="46.44140625" style="9" customWidth="1"/>
    <col min="5123" max="5123" width="14.33203125" style="9" customWidth="1"/>
    <col min="5124" max="5124" width="10.6640625" style="9" customWidth="1"/>
    <col min="5125" max="5125" width="11.109375" style="9" customWidth="1"/>
    <col min="5126" max="5126" width="10.6640625" style="9" customWidth="1"/>
    <col min="5127" max="5127" width="10.33203125" style="9" customWidth="1"/>
    <col min="5128" max="5128" width="9.44140625" style="9" customWidth="1"/>
    <col min="5129" max="5129" width="10.44140625" style="9" customWidth="1"/>
    <col min="5130" max="5130" width="10.109375" style="9" customWidth="1"/>
    <col min="5131" max="5131" width="10.6640625" style="9" customWidth="1"/>
    <col min="5132" max="5133" width="10.88671875" style="9" customWidth="1"/>
    <col min="5134" max="5134" width="11.109375" style="9" customWidth="1"/>
    <col min="5135" max="5135" width="12" style="9" customWidth="1"/>
    <col min="5136" max="5377" width="9.109375" style="9"/>
    <col min="5378" max="5378" width="46.44140625" style="9" customWidth="1"/>
    <col min="5379" max="5379" width="14.33203125" style="9" customWidth="1"/>
    <col min="5380" max="5380" width="10.6640625" style="9" customWidth="1"/>
    <col min="5381" max="5381" width="11.109375" style="9" customWidth="1"/>
    <col min="5382" max="5382" width="10.6640625" style="9" customWidth="1"/>
    <col min="5383" max="5383" width="10.33203125" style="9" customWidth="1"/>
    <col min="5384" max="5384" width="9.44140625" style="9" customWidth="1"/>
    <col min="5385" max="5385" width="10.44140625" style="9" customWidth="1"/>
    <col min="5386" max="5386" width="10.109375" style="9" customWidth="1"/>
    <col min="5387" max="5387" width="10.6640625" style="9" customWidth="1"/>
    <col min="5388" max="5389" width="10.88671875" style="9" customWidth="1"/>
    <col min="5390" max="5390" width="11.109375" style="9" customWidth="1"/>
    <col min="5391" max="5391" width="12" style="9" customWidth="1"/>
    <col min="5392" max="5633" width="9.109375" style="9"/>
    <col min="5634" max="5634" width="46.44140625" style="9" customWidth="1"/>
    <col min="5635" max="5635" width="14.33203125" style="9" customWidth="1"/>
    <col min="5636" max="5636" width="10.6640625" style="9" customWidth="1"/>
    <col min="5637" max="5637" width="11.109375" style="9" customWidth="1"/>
    <col min="5638" max="5638" width="10.6640625" style="9" customWidth="1"/>
    <col min="5639" max="5639" width="10.33203125" style="9" customWidth="1"/>
    <col min="5640" max="5640" width="9.44140625" style="9" customWidth="1"/>
    <col min="5641" max="5641" width="10.44140625" style="9" customWidth="1"/>
    <col min="5642" max="5642" width="10.109375" style="9" customWidth="1"/>
    <col min="5643" max="5643" width="10.6640625" style="9" customWidth="1"/>
    <col min="5644" max="5645" width="10.88671875" style="9" customWidth="1"/>
    <col min="5646" max="5646" width="11.109375" style="9" customWidth="1"/>
    <col min="5647" max="5647" width="12" style="9" customWidth="1"/>
    <col min="5648" max="5889" width="9.109375" style="9"/>
    <col min="5890" max="5890" width="46.44140625" style="9" customWidth="1"/>
    <col min="5891" max="5891" width="14.33203125" style="9" customWidth="1"/>
    <col min="5892" max="5892" width="10.6640625" style="9" customWidth="1"/>
    <col min="5893" max="5893" width="11.109375" style="9" customWidth="1"/>
    <col min="5894" max="5894" width="10.6640625" style="9" customWidth="1"/>
    <col min="5895" max="5895" width="10.33203125" style="9" customWidth="1"/>
    <col min="5896" max="5896" width="9.44140625" style="9" customWidth="1"/>
    <col min="5897" max="5897" width="10.44140625" style="9" customWidth="1"/>
    <col min="5898" max="5898" width="10.109375" style="9" customWidth="1"/>
    <col min="5899" max="5899" width="10.6640625" style="9" customWidth="1"/>
    <col min="5900" max="5901" width="10.88671875" style="9" customWidth="1"/>
    <col min="5902" max="5902" width="11.109375" style="9" customWidth="1"/>
    <col min="5903" max="5903" width="12" style="9" customWidth="1"/>
    <col min="5904" max="6145" width="9.109375" style="9"/>
    <col min="6146" max="6146" width="46.44140625" style="9" customWidth="1"/>
    <col min="6147" max="6147" width="14.33203125" style="9" customWidth="1"/>
    <col min="6148" max="6148" width="10.6640625" style="9" customWidth="1"/>
    <col min="6149" max="6149" width="11.109375" style="9" customWidth="1"/>
    <col min="6150" max="6150" width="10.6640625" style="9" customWidth="1"/>
    <col min="6151" max="6151" width="10.33203125" style="9" customWidth="1"/>
    <col min="6152" max="6152" width="9.44140625" style="9" customWidth="1"/>
    <col min="6153" max="6153" width="10.44140625" style="9" customWidth="1"/>
    <col min="6154" max="6154" width="10.109375" style="9" customWidth="1"/>
    <col min="6155" max="6155" width="10.6640625" style="9" customWidth="1"/>
    <col min="6156" max="6157" width="10.88671875" style="9" customWidth="1"/>
    <col min="6158" max="6158" width="11.109375" style="9" customWidth="1"/>
    <col min="6159" max="6159" width="12" style="9" customWidth="1"/>
    <col min="6160" max="6401" width="9.109375" style="9"/>
    <col min="6402" max="6402" width="46.44140625" style="9" customWidth="1"/>
    <col min="6403" max="6403" width="14.33203125" style="9" customWidth="1"/>
    <col min="6404" max="6404" width="10.6640625" style="9" customWidth="1"/>
    <col min="6405" max="6405" width="11.109375" style="9" customWidth="1"/>
    <col min="6406" max="6406" width="10.6640625" style="9" customWidth="1"/>
    <col min="6407" max="6407" width="10.33203125" style="9" customWidth="1"/>
    <col min="6408" max="6408" width="9.44140625" style="9" customWidth="1"/>
    <col min="6409" max="6409" width="10.44140625" style="9" customWidth="1"/>
    <col min="6410" max="6410" width="10.109375" style="9" customWidth="1"/>
    <col min="6411" max="6411" width="10.6640625" style="9" customWidth="1"/>
    <col min="6412" max="6413" width="10.88671875" style="9" customWidth="1"/>
    <col min="6414" max="6414" width="11.109375" style="9" customWidth="1"/>
    <col min="6415" max="6415" width="12" style="9" customWidth="1"/>
    <col min="6416" max="6657" width="9.109375" style="9"/>
    <col min="6658" max="6658" width="46.44140625" style="9" customWidth="1"/>
    <col min="6659" max="6659" width="14.33203125" style="9" customWidth="1"/>
    <col min="6660" max="6660" width="10.6640625" style="9" customWidth="1"/>
    <col min="6661" max="6661" width="11.109375" style="9" customWidth="1"/>
    <col min="6662" max="6662" width="10.6640625" style="9" customWidth="1"/>
    <col min="6663" max="6663" width="10.33203125" style="9" customWidth="1"/>
    <col min="6664" max="6664" width="9.44140625" style="9" customWidth="1"/>
    <col min="6665" max="6665" width="10.44140625" style="9" customWidth="1"/>
    <col min="6666" max="6666" width="10.109375" style="9" customWidth="1"/>
    <col min="6667" max="6667" width="10.6640625" style="9" customWidth="1"/>
    <col min="6668" max="6669" width="10.88671875" style="9" customWidth="1"/>
    <col min="6670" max="6670" width="11.109375" style="9" customWidth="1"/>
    <col min="6671" max="6671" width="12" style="9" customWidth="1"/>
    <col min="6672" max="6913" width="9.109375" style="9"/>
    <col min="6914" max="6914" width="46.44140625" style="9" customWidth="1"/>
    <col min="6915" max="6915" width="14.33203125" style="9" customWidth="1"/>
    <col min="6916" max="6916" width="10.6640625" style="9" customWidth="1"/>
    <col min="6917" max="6917" width="11.109375" style="9" customWidth="1"/>
    <col min="6918" max="6918" width="10.6640625" style="9" customWidth="1"/>
    <col min="6919" max="6919" width="10.33203125" style="9" customWidth="1"/>
    <col min="6920" max="6920" width="9.44140625" style="9" customWidth="1"/>
    <col min="6921" max="6921" width="10.44140625" style="9" customWidth="1"/>
    <col min="6922" max="6922" width="10.109375" style="9" customWidth="1"/>
    <col min="6923" max="6923" width="10.6640625" style="9" customWidth="1"/>
    <col min="6924" max="6925" width="10.88671875" style="9" customWidth="1"/>
    <col min="6926" max="6926" width="11.109375" style="9" customWidth="1"/>
    <col min="6927" max="6927" width="12" style="9" customWidth="1"/>
    <col min="6928" max="7169" width="9.109375" style="9"/>
    <col min="7170" max="7170" width="46.44140625" style="9" customWidth="1"/>
    <col min="7171" max="7171" width="14.33203125" style="9" customWidth="1"/>
    <col min="7172" max="7172" width="10.6640625" style="9" customWidth="1"/>
    <col min="7173" max="7173" width="11.109375" style="9" customWidth="1"/>
    <col min="7174" max="7174" width="10.6640625" style="9" customWidth="1"/>
    <col min="7175" max="7175" width="10.33203125" style="9" customWidth="1"/>
    <col min="7176" max="7176" width="9.44140625" style="9" customWidth="1"/>
    <col min="7177" max="7177" width="10.44140625" style="9" customWidth="1"/>
    <col min="7178" max="7178" width="10.109375" style="9" customWidth="1"/>
    <col min="7179" max="7179" width="10.6640625" style="9" customWidth="1"/>
    <col min="7180" max="7181" width="10.88671875" style="9" customWidth="1"/>
    <col min="7182" max="7182" width="11.109375" style="9" customWidth="1"/>
    <col min="7183" max="7183" width="12" style="9" customWidth="1"/>
    <col min="7184" max="7425" width="9.109375" style="9"/>
    <col min="7426" max="7426" width="46.44140625" style="9" customWidth="1"/>
    <col min="7427" max="7427" width="14.33203125" style="9" customWidth="1"/>
    <col min="7428" max="7428" width="10.6640625" style="9" customWidth="1"/>
    <col min="7429" max="7429" width="11.109375" style="9" customWidth="1"/>
    <col min="7430" max="7430" width="10.6640625" style="9" customWidth="1"/>
    <col min="7431" max="7431" width="10.33203125" style="9" customWidth="1"/>
    <col min="7432" max="7432" width="9.44140625" style="9" customWidth="1"/>
    <col min="7433" max="7433" width="10.44140625" style="9" customWidth="1"/>
    <col min="7434" max="7434" width="10.109375" style="9" customWidth="1"/>
    <col min="7435" max="7435" width="10.6640625" style="9" customWidth="1"/>
    <col min="7436" max="7437" width="10.88671875" style="9" customWidth="1"/>
    <col min="7438" max="7438" width="11.109375" style="9" customWidth="1"/>
    <col min="7439" max="7439" width="12" style="9" customWidth="1"/>
    <col min="7440" max="7681" width="9.109375" style="9"/>
    <col min="7682" max="7682" width="46.44140625" style="9" customWidth="1"/>
    <col min="7683" max="7683" width="14.33203125" style="9" customWidth="1"/>
    <col min="7684" max="7684" width="10.6640625" style="9" customWidth="1"/>
    <col min="7685" max="7685" width="11.109375" style="9" customWidth="1"/>
    <col min="7686" max="7686" width="10.6640625" style="9" customWidth="1"/>
    <col min="7687" max="7687" width="10.33203125" style="9" customWidth="1"/>
    <col min="7688" max="7688" width="9.44140625" style="9" customWidth="1"/>
    <col min="7689" max="7689" width="10.44140625" style="9" customWidth="1"/>
    <col min="7690" max="7690" width="10.109375" style="9" customWidth="1"/>
    <col min="7691" max="7691" width="10.6640625" style="9" customWidth="1"/>
    <col min="7692" max="7693" width="10.88671875" style="9" customWidth="1"/>
    <col min="7694" max="7694" width="11.109375" style="9" customWidth="1"/>
    <col min="7695" max="7695" width="12" style="9" customWidth="1"/>
    <col min="7696" max="7937" width="9.109375" style="9"/>
    <col min="7938" max="7938" width="46.44140625" style="9" customWidth="1"/>
    <col min="7939" max="7939" width="14.33203125" style="9" customWidth="1"/>
    <col min="7940" max="7940" width="10.6640625" style="9" customWidth="1"/>
    <col min="7941" max="7941" width="11.109375" style="9" customWidth="1"/>
    <col min="7942" max="7942" width="10.6640625" style="9" customWidth="1"/>
    <col min="7943" max="7943" width="10.33203125" style="9" customWidth="1"/>
    <col min="7944" max="7944" width="9.44140625" style="9" customWidth="1"/>
    <col min="7945" max="7945" width="10.44140625" style="9" customWidth="1"/>
    <col min="7946" max="7946" width="10.109375" style="9" customWidth="1"/>
    <col min="7947" max="7947" width="10.6640625" style="9" customWidth="1"/>
    <col min="7948" max="7949" width="10.88671875" style="9" customWidth="1"/>
    <col min="7950" max="7950" width="11.109375" style="9" customWidth="1"/>
    <col min="7951" max="7951" width="12" style="9" customWidth="1"/>
    <col min="7952" max="8193" width="9.109375" style="9"/>
    <col min="8194" max="8194" width="46.44140625" style="9" customWidth="1"/>
    <col min="8195" max="8195" width="14.33203125" style="9" customWidth="1"/>
    <col min="8196" max="8196" width="10.6640625" style="9" customWidth="1"/>
    <col min="8197" max="8197" width="11.109375" style="9" customWidth="1"/>
    <col min="8198" max="8198" width="10.6640625" style="9" customWidth="1"/>
    <col min="8199" max="8199" width="10.33203125" style="9" customWidth="1"/>
    <col min="8200" max="8200" width="9.44140625" style="9" customWidth="1"/>
    <col min="8201" max="8201" width="10.44140625" style="9" customWidth="1"/>
    <col min="8202" max="8202" width="10.109375" style="9" customWidth="1"/>
    <col min="8203" max="8203" width="10.6640625" style="9" customWidth="1"/>
    <col min="8204" max="8205" width="10.88671875" style="9" customWidth="1"/>
    <col min="8206" max="8206" width="11.109375" style="9" customWidth="1"/>
    <col min="8207" max="8207" width="12" style="9" customWidth="1"/>
    <col min="8208" max="8449" width="9.109375" style="9"/>
    <col min="8450" max="8450" width="46.44140625" style="9" customWidth="1"/>
    <col min="8451" max="8451" width="14.33203125" style="9" customWidth="1"/>
    <col min="8452" max="8452" width="10.6640625" style="9" customWidth="1"/>
    <col min="8453" max="8453" width="11.109375" style="9" customWidth="1"/>
    <col min="8454" max="8454" width="10.6640625" style="9" customWidth="1"/>
    <col min="8455" max="8455" width="10.33203125" style="9" customWidth="1"/>
    <col min="8456" max="8456" width="9.44140625" style="9" customWidth="1"/>
    <col min="8457" max="8457" width="10.44140625" style="9" customWidth="1"/>
    <col min="8458" max="8458" width="10.109375" style="9" customWidth="1"/>
    <col min="8459" max="8459" width="10.6640625" style="9" customWidth="1"/>
    <col min="8460" max="8461" width="10.88671875" style="9" customWidth="1"/>
    <col min="8462" max="8462" width="11.109375" style="9" customWidth="1"/>
    <col min="8463" max="8463" width="12" style="9" customWidth="1"/>
    <col min="8464" max="8705" width="9.109375" style="9"/>
    <col min="8706" max="8706" width="46.44140625" style="9" customWidth="1"/>
    <col min="8707" max="8707" width="14.33203125" style="9" customWidth="1"/>
    <col min="8708" max="8708" width="10.6640625" style="9" customWidth="1"/>
    <col min="8709" max="8709" width="11.109375" style="9" customWidth="1"/>
    <col min="8710" max="8710" width="10.6640625" style="9" customWidth="1"/>
    <col min="8711" max="8711" width="10.33203125" style="9" customWidth="1"/>
    <col min="8712" max="8712" width="9.44140625" style="9" customWidth="1"/>
    <col min="8713" max="8713" width="10.44140625" style="9" customWidth="1"/>
    <col min="8714" max="8714" width="10.109375" style="9" customWidth="1"/>
    <col min="8715" max="8715" width="10.6640625" style="9" customWidth="1"/>
    <col min="8716" max="8717" width="10.88671875" style="9" customWidth="1"/>
    <col min="8718" max="8718" width="11.109375" style="9" customWidth="1"/>
    <col min="8719" max="8719" width="12" style="9" customWidth="1"/>
    <col min="8720" max="8961" width="9.109375" style="9"/>
    <col min="8962" max="8962" width="46.44140625" style="9" customWidth="1"/>
    <col min="8963" max="8963" width="14.33203125" style="9" customWidth="1"/>
    <col min="8964" max="8964" width="10.6640625" style="9" customWidth="1"/>
    <col min="8965" max="8965" width="11.109375" style="9" customWidth="1"/>
    <col min="8966" max="8966" width="10.6640625" style="9" customWidth="1"/>
    <col min="8967" max="8967" width="10.33203125" style="9" customWidth="1"/>
    <col min="8968" max="8968" width="9.44140625" style="9" customWidth="1"/>
    <col min="8969" max="8969" width="10.44140625" style="9" customWidth="1"/>
    <col min="8970" max="8970" width="10.109375" style="9" customWidth="1"/>
    <col min="8971" max="8971" width="10.6640625" style="9" customWidth="1"/>
    <col min="8972" max="8973" width="10.88671875" style="9" customWidth="1"/>
    <col min="8974" max="8974" width="11.109375" style="9" customWidth="1"/>
    <col min="8975" max="8975" width="12" style="9" customWidth="1"/>
    <col min="8976" max="9217" width="9.109375" style="9"/>
    <col min="9218" max="9218" width="46.44140625" style="9" customWidth="1"/>
    <col min="9219" max="9219" width="14.33203125" style="9" customWidth="1"/>
    <col min="9220" max="9220" width="10.6640625" style="9" customWidth="1"/>
    <col min="9221" max="9221" width="11.109375" style="9" customWidth="1"/>
    <col min="9222" max="9222" width="10.6640625" style="9" customWidth="1"/>
    <col min="9223" max="9223" width="10.33203125" style="9" customWidth="1"/>
    <col min="9224" max="9224" width="9.44140625" style="9" customWidth="1"/>
    <col min="9225" max="9225" width="10.44140625" style="9" customWidth="1"/>
    <col min="9226" max="9226" width="10.109375" style="9" customWidth="1"/>
    <col min="9227" max="9227" width="10.6640625" style="9" customWidth="1"/>
    <col min="9228" max="9229" width="10.88671875" style="9" customWidth="1"/>
    <col min="9230" max="9230" width="11.109375" style="9" customWidth="1"/>
    <col min="9231" max="9231" width="12" style="9" customWidth="1"/>
    <col min="9232" max="9473" width="9.109375" style="9"/>
    <col min="9474" max="9474" width="46.44140625" style="9" customWidth="1"/>
    <col min="9475" max="9475" width="14.33203125" style="9" customWidth="1"/>
    <col min="9476" max="9476" width="10.6640625" style="9" customWidth="1"/>
    <col min="9477" max="9477" width="11.109375" style="9" customWidth="1"/>
    <col min="9478" max="9478" width="10.6640625" style="9" customWidth="1"/>
    <col min="9479" max="9479" width="10.33203125" style="9" customWidth="1"/>
    <col min="9480" max="9480" width="9.44140625" style="9" customWidth="1"/>
    <col min="9481" max="9481" width="10.44140625" style="9" customWidth="1"/>
    <col min="9482" max="9482" width="10.109375" style="9" customWidth="1"/>
    <col min="9483" max="9483" width="10.6640625" style="9" customWidth="1"/>
    <col min="9484" max="9485" width="10.88671875" style="9" customWidth="1"/>
    <col min="9486" max="9486" width="11.109375" style="9" customWidth="1"/>
    <col min="9487" max="9487" width="12" style="9" customWidth="1"/>
    <col min="9488" max="9729" width="9.109375" style="9"/>
    <col min="9730" max="9730" width="46.44140625" style="9" customWidth="1"/>
    <col min="9731" max="9731" width="14.33203125" style="9" customWidth="1"/>
    <col min="9732" max="9732" width="10.6640625" style="9" customWidth="1"/>
    <col min="9733" max="9733" width="11.109375" style="9" customWidth="1"/>
    <col min="9734" max="9734" width="10.6640625" style="9" customWidth="1"/>
    <col min="9735" max="9735" width="10.33203125" style="9" customWidth="1"/>
    <col min="9736" max="9736" width="9.44140625" style="9" customWidth="1"/>
    <col min="9737" max="9737" width="10.44140625" style="9" customWidth="1"/>
    <col min="9738" max="9738" width="10.109375" style="9" customWidth="1"/>
    <col min="9739" max="9739" width="10.6640625" style="9" customWidth="1"/>
    <col min="9740" max="9741" width="10.88671875" style="9" customWidth="1"/>
    <col min="9742" max="9742" width="11.109375" style="9" customWidth="1"/>
    <col min="9743" max="9743" width="12" style="9" customWidth="1"/>
    <col min="9744" max="9985" width="9.109375" style="9"/>
    <col min="9986" max="9986" width="46.44140625" style="9" customWidth="1"/>
    <col min="9987" max="9987" width="14.33203125" style="9" customWidth="1"/>
    <col min="9988" max="9988" width="10.6640625" style="9" customWidth="1"/>
    <col min="9989" max="9989" width="11.109375" style="9" customWidth="1"/>
    <col min="9990" max="9990" width="10.6640625" style="9" customWidth="1"/>
    <col min="9991" max="9991" width="10.33203125" style="9" customWidth="1"/>
    <col min="9992" max="9992" width="9.44140625" style="9" customWidth="1"/>
    <col min="9993" max="9993" width="10.44140625" style="9" customWidth="1"/>
    <col min="9994" max="9994" width="10.109375" style="9" customWidth="1"/>
    <col min="9995" max="9995" width="10.6640625" style="9" customWidth="1"/>
    <col min="9996" max="9997" width="10.88671875" style="9" customWidth="1"/>
    <col min="9998" max="9998" width="11.109375" style="9" customWidth="1"/>
    <col min="9999" max="9999" width="12" style="9" customWidth="1"/>
    <col min="10000" max="10241" width="9.109375" style="9"/>
    <col min="10242" max="10242" width="46.44140625" style="9" customWidth="1"/>
    <col min="10243" max="10243" width="14.33203125" style="9" customWidth="1"/>
    <col min="10244" max="10244" width="10.6640625" style="9" customWidth="1"/>
    <col min="10245" max="10245" width="11.109375" style="9" customWidth="1"/>
    <col min="10246" max="10246" width="10.6640625" style="9" customWidth="1"/>
    <col min="10247" max="10247" width="10.33203125" style="9" customWidth="1"/>
    <col min="10248" max="10248" width="9.44140625" style="9" customWidth="1"/>
    <col min="10249" max="10249" width="10.44140625" style="9" customWidth="1"/>
    <col min="10250" max="10250" width="10.109375" style="9" customWidth="1"/>
    <col min="10251" max="10251" width="10.6640625" style="9" customWidth="1"/>
    <col min="10252" max="10253" width="10.88671875" style="9" customWidth="1"/>
    <col min="10254" max="10254" width="11.109375" style="9" customWidth="1"/>
    <col min="10255" max="10255" width="12" style="9" customWidth="1"/>
    <col min="10256" max="10497" width="9.109375" style="9"/>
    <col min="10498" max="10498" width="46.44140625" style="9" customWidth="1"/>
    <col min="10499" max="10499" width="14.33203125" style="9" customWidth="1"/>
    <col min="10500" max="10500" width="10.6640625" style="9" customWidth="1"/>
    <col min="10501" max="10501" width="11.109375" style="9" customWidth="1"/>
    <col min="10502" max="10502" width="10.6640625" style="9" customWidth="1"/>
    <col min="10503" max="10503" width="10.33203125" style="9" customWidth="1"/>
    <col min="10504" max="10504" width="9.44140625" style="9" customWidth="1"/>
    <col min="10505" max="10505" width="10.44140625" style="9" customWidth="1"/>
    <col min="10506" max="10506" width="10.109375" style="9" customWidth="1"/>
    <col min="10507" max="10507" width="10.6640625" style="9" customWidth="1"/>
    <col min="10508" max="10509" width="10.88671875" style="9" customWidth="1"/>
    <col min="10510" max="10510" width="11.109375" style="9" customWidth="1"/>
    <col min="10511" max="10511" width="12" style="9" customWidth="1"/>
    <col min="10512" max="10753" width="9.109375" style="9"/>
    <col min="10754" max="10754" width="46.44140625" style="9" customWidth="1"/>
    <col min="10755" max="10755" width="14.33203125" style="9" customWidth="1"/>
    <col min="10756" max="10756" width="10.6640625" style="9" customWidth="1"/>
    <col min="10757" max="10757" width="11.109375" style="9" customWidth="1"/>
    <col min="10758" max="10758" width="10.6640625" style="9" customWidth="1"/>
    <col min="10759" max="10759" width="10.33203125" style="9" customWidth="1"/>
    <col min="10760" max="10760" width="9.44140625" style="9" customWidth="1"/>
    <col min="10761" max="10761" width="10.44140625" style="9" customWidth="1"/>
    <col min="10762" max="10762" width="10.109375" style="9" customWidth="1"/>
    <col min="10763" max="10763" width="10.6640625" style="9" customWidth="1"/>
    <col min="10764" max="10765" width="10.88671875" style="9" customWidth="1"/>
    <col min="10766" max="10766" width="11.109375" style="9" customWidth="1"/>
    <col min="10767" max="10767" width="12" style="9" customWidth="1"/>
    <col min="10768" max="11009" width="9.109375" style="9"/>
    <col min="11010" max="11010" width="46.44140625" style="9" customWidth="1"/>
    <col min="11011" max="11011" width="14.33203125" style="9" customWidth="1"/>
    <col min="11012" max="11012" width="10.6640625" style="9" customWidth="1"/>
    <col min="11013" max="11013" width="11.109375" style="9" customWidth="1"/>
    <col min="11014" max="11014" width="10.6640625" style="9" customWidth="1"/>
    <col min="11015" max="11015" width="10.33203125" style="9" customWidth="1"/>
    <col min="11016" max="11016" width="9.44140625" style="9" customWidth="1"/>
    <col min="11017" max="11017" width="10.44140625" style="9" customWidth="1"/>
    <col min="11018" max="11018" width="10.109375" style="9" customWidth="1"/>
    <col min="11019" max="11019" width="10.6640625" style="9" customWidth="1"/>
    <col min="11020" max="11021" width="10.88671875" style="9" customWidth="1"/>
    <col min="11022" max="11022" width="11.109375" style="9" customWidth="1"/>
    <col min="11023" max="11023" width="12" style="9" customWidth="1"/>
    <col min="11024" max="11265" width="9.109375" style="9"/>
    <col min="11266" max="11266" width="46.44140625" style="9" customWidth="1"/>
    <col min="11267" max="11267" width="14.33203125" style="9" customWidth="1"/>
    <col min="11268" max="11268" width="10.6640625" style="9" customWidth="1"/>
    <col min="11269" max="11269" width="11.109375" style="9" customWidth="1"/>
    <col min="11270" max="11270" width="10.6640625" style="9" customWidth="1"/>
    <col min="11271" max="11271" width="10.33203125" style="9" customWidth="1"/>
    <col min="11272" max="11272" width="9.44140625" style="9" customWidth="1"/>
    <col min="11273" max="11273" width="10.44140625" style="9" customWidth="1"/>
    <col min="11274" max="11274" width="10.109375" style="9" customWidth="1"/>
    <col min="11275" max="11275" width="10.6640625" style="9" customWidth="1"/>
    <col min="11276" max="11277" width="10.88671875" style="9" customWidth="1"/>
    <col min="11278" max="11278" width="11.109375" style="9" customWidth="1"/>
    <col min="11279" max="11279" width="12" style="9" customWidth="1"/>
    <col min="11280" max="11521" width="9.109375" style="9"/>
    <col min="11522" max="11522" width="46.44140625" style="9" customWidth="1"/>
    <col min="11523" max="11523" width="14.33203125" style="9" customWidth="1"/>
    <col min="11524" max="11524" width="10.6640625" style="9" customWidth="1"/>
    <col min="11525" max="11525" width="11.109375" style="9" customWidth="1"/>
    <col min="11526" max="11526" width="10.6640625" style="9" customWidth="1"/>
    <col min="11527" max="11527" width="10.33203125" style="9" customWidth="1"/>
    <col min="11528" max="11528" width="9.44140625" style="9" customWidth="1"/>
    <col min="11529" max="11529" width="10.44140625" style="9" customWidth="1"/>
    <col min="11530" max="11530" width="10.109375" style="9" customWidth="1"/>
    <col min="11531" max="11531" width="10.6640625" style="9" customWidth="1"/>
    <col min="11532" max="11533" width="10.88671875" style="9" customWidth="1"/>
    <col min="11534" max="11534" width="11.109375" style="9" customWidth="1"/>
    <col min="11535" max="11535" width="12" style="9" customWidth="1"/>
    <col min="11536" max="11777" width="9.109375" style="9"/>
    <col min="11778" max="11778" width="46.44140625" style="9" customWidth="1"/>
    <col min="11779" max="11779" width="14.33203125" style="9" customWidth="1"/>
    <col min="11780" max="11780" width="10.6640625" style="9" customWidth="1"/>
    <col min="11781" max="11781" width="11.109375" style="9" customWidth="1"/>
    <col min="11782" max="11782" width="10.6640625" style="9" customWidth="1"/>
    <col min="11783" max="11783" width="10.33203125" style="9" customWidth="1"/>
    <col min="11784" max="11784" width="9.44140625" style="9" customWidth="1"/>
    <col min="11785" max="11785" width="10.44140625" style="9" customWidth="1"/>
    <col min="11786" max="11786" width="10.109375" style="9" customWidth="1"/>
    <col min="11787" max="11787" width="10.6640625" style="9" customWidth="1"/>
    <col min="11788" max="11789" width="10.88671875" style="9" customWidth="1"/>
    <col min="11790" max="11790" width="11.109375" style="9" customWidth="1"/>
    <col min="11791" max="11791" width="12" style="9" customWidth="1"/>
    <col min="11792" max="12033" width="9.109375" style="9"/>
    <col min="12034" max="12034" width="46.44140625" style="9" customWidth="1"/>
    <col min="12035" max="12035" width="14.33203125" style="9" customWidth="1"/>
    <col min="12036" max="12036" width="10.6640625" style="9" customWidth="1"/>
    <col min="12037" max="12037" width="11.109375" style="9" customWidth="1"/>
    <col min="12038" max="12038" width="10.6640625" style="9" customWidth="1"/>
    <col min="12039" max="12039" width="10.33203125" style="9" customWidth="1"/>
    <col min="12040" max="12040" width="9.44140625" style="9" customWidth="1"/>
    <col min="12041" max="12041" width="10.44140625" style="9" customWidth="1"/>
    <col min="12042" max="12042" width="10.109375" style="9" customWidth="1"/>
    <col min="12043" max="12043" width="10.6640625" style="9" customWidth="1"/>
    <col min="12044" max="12045" width="10.88671875" style="9" customWidth="1"/>
    <col min="12046" max="12046" width="11.109375" style="9" customWidth="1"/>
    <col min="12047" max="12047" width="12" style="9" customWidth="1"/>
    <col min="12048" max="12289" width="9.109375" style="9"/>
    <col min="12290" max="12290" width="46.44140625" style="9" customWidth="1"/>
    <col min="12291" max="12291" width="14.33203125" style="9" customWidth="1"/>
    <col min="12292" max="12292" width="10.6640625" style="9" customWidth="1"/>
    <col min="12293" max="12293" width="11.109375" style="9" customWidth="1"/>
    <col min="12294" max="12294" width="10.6640625" style="9" customWidth="1"/>
    <col min="12295" max="12295" width="10.33203125" style="9" customWidth="1"/>
    <col min="12296" max="12296" width="9.44140625" style="9" customWidth="1"/>
    <col min="12297" max="12297" width="10.44140625" style="9" customWidth="1"/>
    <col min="12298" max="12298" width="10.109375" style="9" customWidth="1"/>
    <col min="12299" max="12299" width="10.6640625" style="9" customWidth="1"/>
    <col min="12300" max="12301" width="10.88671875" style="9" customWidth="1"/>
    <col min="12302" max="12302" width="11.109375" style="9" customWidth="1"/>
    <col min="12303" max="12303" width="12" style="9" customWidth="1"/>
    <col min="12304" max="12545" width="9.109375" style="9"/>
    <col min="12546" max="12546" width="46.44140625" style="9" customWidth="1"/>
    <col min="12547" max="12547" width="14.33203125" style="9" customWidth="1"/>
    <col min="12548" max="12548" width="10.6640625" style="9" customWidth="1"/>
    <col min="12549" max="12549" width="11.109375" style="9" customWidth="1"/>
    <col min="12550" max="12550" width="10.6640625" style="9" customWidth="1"/>
    <col min="12551" max="12551" width="10.33203125" style="9" customWidth="1"/>
    <col min="12552" max="12552" width="9.44140625" style="9" customWidth="1"/>
    <col min="12553" max="12553" width="10.44140625" style="9" customWidth="1"/>
    <col min="12554" max="12554" width="10.109375" style="9" customWidth="1"/>
    <col min="12555" max="12555" width="10.6640625" style="9" customWidth="1"/>
    <col min="12556" max="12557" width="10.88671875" style="9" customWidth="1"/>
    <col min="12558" max="12558" width="11.109375" style="9" customWidth="1"/>
    <col min="12559" max="12559" width="12" style="9" customWidth="1"/>
    <col min="12560" max="12801" width="9.109375" style="9"/>
    <col min="12802" max="12802" width="46.44140625" style="9" customWidth="1"/>
    <col min="12803" max="12803" width="14.33203125" style="9" customWidth="1"/>
    <col min="12804" max="12804" width="10.6640625" style="9" customWidth="1"/>
    <col min="12805" max="12805" width="11.109375" style="9" customWidth="1"/>
    <col min="12806" max="12806" width="10.6640625" style="9" customWidth="1"/>
    <col min="12807" max="12807" width="10.33203125" style="9" customWidth="1"/>
    <col min="12808" max="12808" width="9.44140625" style="9" customWidth="1"/>
    <col min="12809" max="12809" width="10.44140625" style="9" customWidth="1"/>
    <col min="12810" max="12810" width="10.109375" style="9" customWidth="1"/>
    <col min="12811" max="12811" width="10.6640625" style="9" customWidth="1"/>
    <col min="12812" max="12813" width="10.88671875" style="9" customWidth="1"/>
    <col min="12814" max="12814" width="11.109375" style="9" customWidth="1"/>
    <col min="12815" max="12815" width="12" style="9" customWidth="1"/>
    <col min="12816" max="13057" width="9.109375" style="9"/>
    <col min="13058" max="13058" width="46.44140625" style="9" customWidth="1"/>
    <col min="13059" max="13059" width="14.33203125" style="9" customWidth="1"/>
    <col min="13060" max="13060" width="10.6640625" style="9" customWidth="1"/>
    <col min="13061" max="13061" width="11.109375" style="9" customWidth="1"/>
    <col min="13062" max="13062" width="10.6640625" style="9" customWidth="1"/>
    <col min="13063" max="13063" width="10.33203125" style="9" customWidth="1"/>
    <col min="13064" max="13064" width="9.44140625" style="9" customWidth="1"/>
    <col min="13065" max="13065" width="10.44140625" style="9" customWidth="1"/>
    <col min="13066" max="13066" width="10.109375" style="9" customWidth="1"/>
    <col min="13067" max="13067" width="10.6640625" style="9" customWidth="1"/>
    <col min="13068" max="13069" width="10.88671875" style="9" customWidth="1"/>
    <col min="13070" max="13070" width="11.109375" style="9" customWidth="1"/>
    <col min="13071" max="13071" width="12" style="9" customWidth="1"/>
    <col min="13072" max="13313" width="9.109375" style="9"/>
    <col min="13314" max="13314" width="46.44140625" style="9" customWidth="1"/>
    <col min="13315" max="13315" width="14.33203125" style="9" customWidth="1"/>
    <col min="13316" max="13316" width="10.6640625" style="9" customWidth="1"/>
    <col min="13317" max="13317" width="11.109375" style="9" customWidth="1"/>
    <col min="13318" max="13318" width="10.6640625" style="9" customWidth="1"/>
    <col min="13319" max="13319" width="10.33203125" style="9" customWidth="1"/>
    <col min="13320" max="13320" width="9.44140625" style="9" customWidth="1"/>
    <col min="13321" max="13321" width="10.44140625" style="9" customWidth="1"/>
    <col min="13322" max="13322" width="10.109375" style="9" customWidth="1"/>
    <col min="13323" max="13323" width="10.6640625" style="9" customWidth="1"/>
    <col min="13324" max="13325" width="10.88671875" style="9" customWidth="1"/>
    <col min="13326" max="13326" width="11.109375" style="9" customWidth="1"/>
    <col min="13327" max="13327" width="12" style="9" customWidth="1"/>
    <col min="13328" max="13569" width="9.109375" style="9"/>
    <col min="13570" max="13570" width="46.44140625" style="9" customWidth="1"/>
    <col min="13571" max="13571" width="14.33203125" style="9" customWidth="1"/>
    <col min="13572" max="13572" width="10.6640625" style="9" customWidth="1"/>
    <col min="13573" max="13573" width="11.109375" style="9" customWidth="1"/>
    <col min="13574" max="13574" width="10.6640625" style="9" customWidth="1"/>
    <col min="13575" max="13575" width="10.33203125" style="9" customWidth="1"/>
    <col min="13576" max="13576" width="9.44140625" style="9" customWidth="1"/>
    <col min="13577" max="13577" width="10.44140625" style="9" customWidth="1"/>
    <col min="13578" max="13578" width="10.109375" style="9" customWidth="1"/>
    <col min="13579" max="13579" width="10.6640625" style="9" customWidth="1"/>
    <col min="13580" max="13581" width="10.88671875" style="9" customWidth="1"/>
    <col min="13582" max="13582" width="11.109375" style="9" customWidth="1"/>
    <col min="13583" max="13583" width="12" style="9" customWidth="1"/>
    <col min="13584" max="13825" width="9.109375" style="9"/>
    <col min="13826" max="13826" width="46.44140625" style="9" customWidth="1"/>
    <col min="13827" max="13827" width="14.33203125" style="9" customWidth="1"/>
    <col min="13828" max="13828" width="10.6640625" style="9" customWidth="1"/>
    <col min="13829" max="13829" width="11.109375" style="9" customWidth="1"/>
    <col min="13830" max="13830" width="10.6640625" style="9" customWidth="1"/>
    <col min="13831" max="13831" width="10.33203125" style="9" customWidth="1"/>
    <col min="13832" max="13832" width="9.44140625" style="9" customWidth="1"/>
    <col min="13833" max="13833" width="10.44140625" style="9" customWidth="1"/>
    <col min="13834" max="13834" width="10.109375" style="9" customWidth="1"/>
    <col min="13835" max="13835" width="10.6640625" style="9" customWidth="1"/>
    <col min="13836" max="13837" width="10.88671875" style="9" customWidth="1"/>
    <col min="13838" max="13838" width="11.109375" style="9" customWidth="1"/>
    <col min="13839" max="13839" width="12" style="9" customWidth="1"/>
    <col min="13840" max="14081" width="9.109375" style="9"/>
    <col min="14082" max="14082" width="46.44140625" style="9" customWidth="1"/>
    <col min="14083" max="14083" width="14.33203125" style="9" customWidth="1"/>
    <col min="14084" max="14084" width="10.6640625" style="9" customWidth="1"/>
    <col min="14085" max="14085" width="11.109375" style="9" customWidth="1"/>
    <col min="14086" max="14086" width="10.6640625" style="9" customWidth="1"/>
    <col min="14087" max="14087" width="10.33203125" style="9" customWidth="1"/>
    <col min="14088" max="14088" width="9.44140625" style="9" customWidth="1"/>
    <col min="14089" max="14089" width="10.44140625" style="9" customWidth="1"/>
    <col min="14090" max="14090" width="10.109375" style="9" customWidth="1"/>
    <col min="14091" max="14091" width="10.6640625" style="9" customWidth="1"/>
    <col min="14092" max="14093" width="10.88671875" style="9" customWidth="1"/>
    <col min="14094" max="14094" width="11.109375" style="9" customWidth="1"/>
    <col min="14095" max="14095" width="12" style="9" customWidth="1"/>
    <col min="14096" max="14337" width="9.109375" style="9"/>
    <col min="14338" max="14338" width="46.44140625" style="9" customWidth="1"/>
    <col min="14339" max="14339" width="14.33203125" style="9" customWidth="1"/>
    <col min="14340" max="14340" width="10.6640625" style="9" customWidth="1"/>
    <col min="14341" max="14341" width="11.109375" style="9" customWidth="1"/>
    <col min="14342" max="14342" width="10.6640625" style="9" customWidth="1"/>
    <col min="14343" max="14343" width="10.33203125" style="9" customWidth="1"/>
    <col min="14344" max="14344" width="9.44140625" style="9" customWidth="1"/>
    <col min="14345" max="14345" width="10.44140625" style="9" customWidth="1"/>
    <col min="14346" max="14346" width="10.109375" style="9" customWidth="1"/>
    <col min="14347" max="14347" width="10.6640625" style="9" customWidth="1"/>
    <col min="14348" max="14349" width="10.88671875" style="9" customWidth="1"/>
    <col min="14350" max="14350" width="11.109375" style="9" customWidth="1"/>
    <col min="14351" max="14351" width="12" style="9" customWidth="1"/>
    <col min="14352" max="14593" width="9.109375" style="9"/>
    <col min="14594" max="14594" width="46.44140625" style="9" customWidth="1"/>
    <col min="14595" max="14595" width="14.33203125" style="9" customWidth="1"/>
    <col min="14596" max="14596" width="10.6640625" style="9" customWidth="1"/>
    <col min="14597" max="14597" width="11.109375" style="9" customWidth="1"/>
    <col min="14598" max="14598" width="10.6640625" style="9" customWidth="1"/>
    <col min="14599" max="14599" width="10.33203125" style="9" customWidth="1"/>
    <col min="14600" max="14600" width="9.44140625" style="9" customWidth="1"/>
    <col min="14601" max="14601" width="10.44140625" style="9" customWidth="1"/>
    <col min="14602" max="14602" width="10.109375" style="9" customWidth="1"/>
    <col min="14603" max="14603" width="10.6640625" style="9" customWidth="1"/>
    <col min="14604" max="14605" width="10.88671875" style="9" customWidth="1"/>
    <col min="14606" max="14606" width="11.109375" style="9" customWidth="1"/>
    <col min="14607" max="14607" width="12" style="9" customWidth="1"/>
    <col min="14608" max="14849" width="9.109375" style="9"/>
    <col min="14850" max="14850" width="46.44140625" style="9" customWidth="1"/>
    <col min="14851" max="14851" width="14.33203125" style="9" customWidth="1"/>
    <col min="14852" max="14852" width="10.6640625" style="9" customWidth="1"/>
    <col min="14853" max="14853" width="11.109375" style="9" customWidth="1"/>
    <col min="14854" max="14854" width="10.6640625" style="9" customWidth="1"/>
    <col min="14855" max="14855" width="10.33203125" style="9" customWidth="1"/>
    <col min="14856" max="14856" width="9.44140625" style="9" customWidth="1"/>
    <col min="14857" max="14857" width="10.44140625" style="9" customWidth="1"/>
    <col min="14858" max="14858" width="10.109375" style="9" customWidth="1"/>
    <col min="14859" max="14859" width="10.6640625" style="9" customWidth="1"/>
    <col min="14860" max="14861" width="10.88671875" style="9" customWidth="1"/>
    <col min="14862" max="14862" width="11.109375" style="9" customWidth="1"/>
    <col min="14863" max="14863" width="12" style="9" customWidth="1"/>
    <col min="14864" max="15105" width="9.109375" style="9"/>
    <col min="15106" max="15106" width="46.44140625" style="9" customWidth="1"/>
    <col min="15107" max="15107" width="14.33203125" style="9" customWidth="1"/>
    <col min="15108" max="15108" width="10.6640625" style="9" customWidth="1"/>
    <col min="15109" max="15109" width="11.109375" style="9" customWidth="1"/>
    <col min="15110" max="15110" width="10.6640625" style="9" customWidth="1"/>
    <col min="15111" max="15111" width="10.33203125" style="9" customWidth="1"/>
    <col min="15112" max="15112" width="9.44140625" style="9" customWidth="1"/>
    <col min="15113" max="15113" width="10.44140625" style="9" customWidth="1"/>
    <col min="15114" max="15114" width="10.109375" style="9" customWidth="1"/>
    <col min="15115" max="15115" width="10.6640625" style="9" customWidth="1"/>
    <col min="15116" max="15117" width="10.88671875" style="9" customWidth="1"/>
    <col min="15118" max="15118" width="11.109375" style="9" customWidth="1"/>
    <col min="15119" max="15119" width="12" style="9" customWidth="1"/>
    <col min="15120" max="15361" width="9.109375" style="9"/>
    <col min="15362" max="15362" width="46.44140625" style="9" customWidth="1"/>
    <col min="15363" max="15363" width="14.33203125" style="9" customWidth="1"/>
    <col min="15364" max="15364" width="10.6640625" style="9" customWidth="1"/>
    <col min="15365" max="15365" width="11.109375" style="9" customWidth="1"/>
    <col min="15366" max="15366" width="10.6640625" style="9" customWidth="1"/>
    <col min="15367" max="15367" width="10.33203125" style="9" customWidth="1"/>
    <col min="15368" max="15368" width="9.44140625" style="9" customWidth="1"/>
    <col min="15369" max="15369" width="10.44140625" style="9" customWidth="1"/>
    <col min="15370" max="15370" width="10.109375" style="9" customWidth="1"/>
    <col min="15371" max="15371" width="10.6640625" style="9" customWidth="1"/>
    <col min="15372" max="15373" width="10.88671875" style="9" customWidth="1"/>
    <col min="15374" max="15374" width="11.109375" style="9" customWidth="1"/>
    <col min="15375" max="15375" width="12" style="9" customWidth="1"/>
    <col min="15376" max="15617" width="9.109375" style="9"/>
    <col min="15618" max="15618" width="46.44140625" style="9" customWidth="1"/>
    <col min="15619" max="15619" width="14.33203125" style="9" customWidth="1"/>
    <col min="15620" max="15620" width="10.6640625" style="9" customWidth="1"/>
    <col min="15621" max="15621" width="11.109375" style="9" customWidth="1"/>
    <col min="15622" max="15622" width="10.6640625" style="9" customWidth="1"/>
    <col min="15623" max="15623" width="10.33203125" style="9" customWidth="1"/>
    <col min="15624" max="15624" width="9.44140625" style="9" customWidth="1"/>
    <col min="15625" max="15625" width="10.44140625" style="9" customWidth="1"/>
    <col min="15626" max="15626" width="10.109375" style="9" customWidth="1"/>
    <col min="15627" max="15627" width="10.6640625" style="9" customWidth="1"/>
    <col min="15628" max="15629" width="10.88671875" style="9" customWidth="1"/>
    <col min="15630" max="15630" width="11.109375" style="9" customWidth="1"/>
    <col min="15631" max="15631" width="12" style="9" customWidth="1"/>
    <col min="15632" max="15873" width="9.109375" style="9"/>
    <col min="15874" max="15874" width="46.44140625" style="9" customWidth="1"/>
    <col min="15875" max="15875" width="14.33203125" style="9" customWidth="1"/>
    <col min="15876" max="15876" width="10.6640625" style="9" customWidth="1"/>
    <col min="15877" max="15877" width="11.109375" style="9" customWidth="1"/>
    <col min="15878" max="15878" width="10.6640625" style="9" customWidth="1"/>
    <col min="15879" max="15879" width="10.33203125" style="9" customWidth="1"/>
    <col min="15880" max="15880" width="9.44140625" style="9" customWidth="1"/>
    <col min="15881" max="15881" width="10.44140625" style="9" customWidth="1"/>
    <col min="15882" max="15882" width="10.109375" style="9" customWidth="1"/>
    <col min="15883" max="15883" width="10.6640625" style="9" customWidth="1"/>
    <col min="15884" max="15885" width="10.88671875" style="9" customWidth="1"/>
    <col min="15886" max="15886" width="11.109375" style="9" customWidth="1"/>
    <col min="15887" max="15887" width="12" style="9" customWidth="1"/>
    <col min="15888" max="16129" width="9.109375" style="9"/>
    <col min="16130" max="16130" width="46.44140625" style="9" customWidth="1"/>
    <col min="16131" max="16131" width="14.33203125" style="9" customWidth="1"/>
    <col min="16132" max="16132" width="10.6640625" style="9" customWidth="1"/>
    <col min="16133" max="16133" width="11.109375" style="9" customWidth="1"/>
    <col min="16134" max="16134" width="10.6640625" style="9" customWidth="1"/>
    <col min="16135" max="16135" width="10.33203125" style="9" customWidth="1"/>
    <col min="16136" max="16136" width="9.44140625" style="9" customWidth="1"/>
    <col min="16137" max="16137" width="10.44140625" style="9" customWidth="1"/>
    <col min="16138" max="16138" width="10.109375" style="9" customWidth="1"/>
    <col min="16139" max="16139" width="10.6640625" style="9" customWidth="1"/>
    <col min="16140" max="16141" width="10.88671875" style="9" customWidth="1"/>
    <col min="16142" max="16142" width="11.109375" style="9" customWidth="1"/>
    <col min="16143" max="16143" width="12" style="9" customWidth="1"/>
    <col min="16144" max="16384" width="9.109375" style="9"/>
  </cols>
  <sheetData>
    <row r="2" spans="1:15" ht="15.6" x14ac:dyDescent="0.3">
      <c r="B2" s="82" t="s">
        <v>0</v>
      </c>
      <c r="C2" s="82"/>
      <c r="D2" s="74"/>
      <c r="E2" s="74"/>
      <c r="F2" s="74"/>
      <c r="G2" s="74"/>
      <c r="H2" s="75"/>
      <c r="I2" s="75"/>
      <c r="J2" s="75"/>
      <c r="K2" s="76"/>
      <c r="L2" s="77"/>
      <c r="M2" s="76" t="s">
        <v>93</v>
      </c>
      <c r="N2" s="76"/>
      <c r="O2" s="76"/>
    </row>
    <row r="5" spans="1:15" s="15" customFormat="1" ht="34.5" customHeight="1" x14ac:dyDescent="0.2">
      <c r="A5" s="11" t="s">
        <v>1</v>
      </c>
      <c r="B5" s="12" t="s">
        <v>2</v>
      </c>
      <c r="C5" s="13" t="s">
        <v>3</v>
      </c>
      <c r="D5" s="13" t="s">
        <v>4</v>
      </c>
      <c r="E5" s="13" t="s">
        <v>5</v>
      </c>
      <c r="F5" s="13" t="s">
        <v>6</v>
      </c>
      <c r="G5" s="13" t="s">
        <v>7</v>
      </c>
      <c r="H5" s="13" t="s">
        <v>8</v>
      </c>
      <c r="I5" s="13" t="s">
        <v>9</v>
      </c>
      <c r="J5" s="14" t="s">
        <v>10</v>
      </c>
      <c r="K5" s="1" t="s">
        <v>11</v>
      </c>
      <c r="L5" s="1" t="s">
        <v>12</v>
      </c>
      <c r="M5" s="1" t="s">
        <v>13</v>
      </c>
      <c r="N5" s="1" t="s">
        <v>14</v>
      </c>
      <c r="O5" s="1" t="s">
        <v>15</v>
      </c>
    </row>
    <row r="6" spans="1:15" ht="12" x14ac:dyDescent="0.2">
      <c r="A6" s="16" t="s">
        <v>16</v>
      </c>
      <c r="B6" s="17" t="s">
        <v>17</v>
      </c>
      <c r="C6" s="18">
        <f>C8</f>
        <v>33000</v>
      </c>
      <c r="D6" s="18">
        <f>D9</f>
        <v>2750</v>
      </c>
      <c r="E6" s="18">
        <f t="shared" ref="E6:O6" si="0">E9</f>
        <v>2750</v>
      </c>
      <c r="F6" s="18">
        <f t="shared" si="0"/>
        <v>2750</v>
      </c>
      <c r="G6" s="18">
        <f t="shared" si="0"/>
        <v>2750</v>
      </c>
      <c r="H6" s="18">
        <f t="shared" si="0"/>
        <v>2750</v>
      </c>
      <c r="I6" s="18">
        <f t="shared" si="0"/>
        <v>2750</v>
      </c>
      <c r="J6" s="18">
        <f t="shared" si="0"/>
        <v>2750</v>
      </c>
      <c r="K6" s="18">
        <f t="shared" si="0"/>
        <v>2750</v>
      </c>
      <c r="L6" s="18">
        <f t="shared" si="0"/>
        <v>2750</v>
      </c>
      <c r="M6" s="18">
        <f t="shared" si="0"/>
        <v>2750</v>
      </c>
      <c r="N6" s="18">
        <f t="shared" si="0"/>
        <v>2750</v>
      </c>
      <c r="O6" s="18">
        <f t="shared" si="0"/>
        <v>2750</v>
      </c>
    </row>
    <row r="7" spans="1:15" ht="12" x14ac:dyDescent="0.2">
      <c r="A7" s="19" t="s">
        <v>18</v>
      </c>
      <c r="B7" s="83" t="s">
        <v>19</v>
      </c>
      <c r="C7" s="83"/>
      <c r="D7" s="83"/>
      <c r="E7" s="83"/>
      <c r="F7" s="83"/>
      <c r="G7" s="83"/>
      <c r="H7" s="83"/>
      <c r="I7" s="83"/>
      <c r="J7" s="83"/>
      <c r="K7" s="20"/>
      <c r="L7" s="20"/>
      <c r="M7" s="20"/>
      <c r="N7" s="20"/>
      <c r="O7" s="20"/>
    </row>
    <row r="8" spans="1:15" x14ac:dyDescent="0.2">
      <c r="A8" s="21" t="s">
        <v>20</v>
      </c>
      <c r="B8" s="22" t="s">
        <v>21</v>
      </c>
      <c r="C8" s="23">
        <f>SUM(D8:O8)</f>
        <v>33000</v>
      </c>
      <c r="D8" s="2">
        <v>2750</v>
      </c>
      <c r="E8" s="2">
        <v>2750</v>
      </c>
      <c r="F8" s="2">
        <v>2750</v>
      </c>
      <c r="G8" s="2">
        <v>2750</v>
      </c>
      <c r="H8" s="2">
        <v>2750</v>
      </c>
      <c r="I8" s="2">
        <v>2750</v>
      </c>
      <c r="J8" s="2">
        <v>2750</v>
      </c>
      <c r="K8" s="2">
        <v>2750</v>
      </c>
      <c r="L8" s="2">
        <v>2750</v>
      </c>
      <c r="M8" s="2">
        <v>2750</v>
      </c>
      <c r="N8" s="2">
        <v>2750</v>
      </c>
      <c r="O8" s="2">
        <v>2750</v>
      </c>
    </row>
    <row r="9" spans="1:15" ht="20.25" customHeight="1" x14ac:dyDescent="0.25">
      <c r="A9" s="24" t="s">
        <v>18</v>
      </c>
      <c r="B9" s="25" t="s">
        <v>22</v>
      </c>
      <c r="C9" s="26">
        <f>C8</f>
        <v>33000</v>
      </c>
      <c r="D9" s="26">
        <f t="shared" ref="D9:O9" si="1">D8</f>
        <v>2750</v>
      </c>
      <c r="E9" s="26">
        <f t="shared" si="1"/>
        <v>2750</v>
      </c>
      <c r="F9" s="26">
        <f t="shared" si="1"/>
        <v>2750</v>
      </c>
      <c r="G9" s="26">
        <f t="shared" si="1"/>
        <v>2750</v>
      </c>
      <c r="H9" s="26">
        <f t="shared" si="1"/>
        <v>2750</v>
      </c>
      <c r="I9" s="26">
        <f t="shared" si="1"/>
        <v>2750</v>
      </c>
      <c r="J9" s="26">
        <f t="shared" si="1"/>
        <v>2750</v>
      </c>
      <c r="K9" s="26">
        <f t="shared" si="1"/>
        <v>2750</v>
      </c>
      <c r="L9" s="26">
        <f t="shared" si="1"/>
        <v>2750</v>
      </c>
      <c r="M9" s="26">
        <f t="shared" si="1"/>
        <v>2750</v>
      </c>
      <c r="N9" s="26">
        <f t="shared" si="1"/>
        <v>2750</v>
      </c>
      <c r="O9" s="26">
        <f t="shared" si="1"/>
        <v>2750</v>
      </c>
    </row>
    <row r="10" spans="1:15" x14ac:dyDescent="0.2">
      <c r="A10" s="29" t="s">
        <v>25</v>
      </c>
      <c r="B10" s="22" t="s">
        <v>26</v>
      </c>
      <c r="C10" s="23">
        <f>SUM(D10:O10)</f>
        <v>1400</v>
      </c>
      <c r="D10" s="30">
        <v>100</v>
      </c>
      <c r="E10" s="30">
        <v>100</v>
      </c>
      <c r="F10" s="30">
        <v>100</v>
      </c>
      <c r="G10" s="30">
        <v>100</v>
      </c>
      <c r="H10" s="30">
        <v>250</v>
      </c>
      <c r="I10" s="30">
        <v>100</v>
      </c>
      <c r="J10" s="30">
        <v>0</v>
      </c>
      <c r="K10" s="30">
        <v>250</v>
      </c>
      <c r="L10" s="30">
        <v>100</v>
      </c>
      <c r="M10" s="30">
        <v>100</v>
      </c>
      <c r="N10" s="30">
        <v>100</v>
      </c>
      <c r="O10" s="30">
        <v>100</v>
      </c>
    </row>
    <row r="11" spans="1:15" ht="12" x14ac:dyDescent="0.2">
      <c r="A11" s="31" t="s">
        <v>23</v>
      </c>
      <c r="B11" s="32" t="s">
        <v>24</v>
      </c>
      <c r="C11" s="33">
        <f>C10</f>
        <v>1400</v>
      </c>
      <c r="D11" s="33">
        <f t="shared" ref="D11:O11" si="2">D10</f>
        <v>100</v>
      </c>
      <c r="E11" s="33">
        <f t="shared" si="2"/>
        <v>100</v>
      </c>
      <c r="F11" s="33">
        <f t="shared" si="2"/>
        <v>100</v>
      </c>
      <c r="G11" s="33">
        <f t="shared" si="2"/>
        <v>100</v>
      </c>
      <c r="H11" s="33">
        <f t="shared" si="2"/>
        <v>250</v>
      </c>
      <c r="I11" s="33">
        <f t="shared" si="2"/>
        <v>100</v>
      </c>
      <c r="J11" s="33">
        <f t="shared" si="2"/>
        <v>0</v>
      </c>
      <c r="K11" s="33">
        <f t="shared" si="2"/>
        <v>250</v>
      </c>
      <c r="L11" s="33">
        <f t="shared" si="2"/>
        <v>100</v>
      </c>
      <c r="M11" s="33">
        <f t="shared" si="2"/>
        <v>100</v>
      </c>
      <c r="N11" s="33">
        <f t="shared" si="2"/>
        <v>100</v>
      </c>
      <c r="O11" s="33">
        <f t="shared" si="2"/>
        <v>100</v>
      </c>
    </row>
    <row r="12" spans="1:15" ht="12" x14ac:dyDescent="0.2">
      <c r="A12" s="16" t="s">
        <v>27</v>
      </c>
      <c r="B12" s="17" t="s">
        <v>28</v>
      </c>
      <c r="C12" s="34">
        <f>C17+C29+C11</f>
        <v>179294</v>
      </c>
      <c r="D12" s="34">
        <f t="shared" ref="D12:O12" si="3">D17+D29+D11</f>
        <v>14537</v>
      </c>
      <c r="E12" s="34">
        <f t="shared" si="3"/>
        <v>15437</v>
      </c>
      <c r="F12" s="34">
        <f t="shared" si="3"/>
        <v>14237</v>
      </c>
      <c r="G12" s="34">
        <f t="shared" si="3"/>
        <v>14037</v>
      </c>
      <c r="H12" s="34">
        <f t="shared" si="3"/>
        <v>13887</v>
      </c>
      <c r="I12" s="34">
        <f t="shared" si="3"/>
        <v>16237</v>
      </c>
      <c r="J12" s="34">
        <f t="shared" si="3"/>
        <v>14187</v>
      </c>
      <c r="K12" s="34">
        <f t="shared" si="3"/>
        <v>16787</v>
      </c>
      <c r="L12" s="34">
        <f t="shared" si="3"/>
        <v>14237</v>
      </c>
      <c r="M12" s="34">
        <f t="shared" si="3"/>
        <v>15437</v>
      </c>
      <c r="N12" s="34">
        <f t="shared" si="3"/>
        <v>14037</v>
      </c>
      <c r="O12" s="34">
        <f t="shared" si="3"/>
        <v>16237</v>
      </c>
    </row>
    <row r="13" spans="1:15" ht="12" x14ac:dyDescent="0.25">
      <c r="A13" s="24" t="s">
        <v>29</v>
      </c>
      <c r="B13" s="84" t="s">
        <v>30</v>
      </c>
      <c r="C13" s="84"/>
      <c r="D13" s="84"/>
      <c r="E13" s="84"/>
      <c r="F13" s="84"/>
      <c r="G13" s="84"/>
      <c r="H13" s="84"/>
      <c r="I13" s="84"/>
      <c r="J13" s="84"/>
      <c r="K13" s="20"/>
      <c r="L13" s="20"/>
      <c r="M13" s="20"/>
      <c r="N13" s="20"/>
      <c r="O13" s="20"/>
    </row>
    <row r="14" spans="1:15" x14ac:dyDescent="0.2">
      <c r="A14" s="21" t="s">
        <v>31</v>
      </c>
      <c r="B14" s="22" t="s">
        <v>32</v>
      </c>
      <c r="C14" s="23">
        <f>SUM(D14:O14)</f>
        <v>69300</v>
      </c>
      <c r="D14" s="2">
        <v>5775</v>
      </c>
      <c r="E14" s="2">
        <v>5775</v>
      </c>
      <c r="F14" s="2">
        <v>5775</v>
      </c>
      <c r="G14" s="2">
        <v>5775</v>
      </c>
      <c r="H14" s="2">
        <v>5775</v>
      </c>
      <c r="I14" s="2">
        <v>5775</v>
      </c>
      <c r="J14" s="2">
        <v>5775</v>
      </c>
      <c r="K14" s="2">
        <v>5775</v>
      </c>
      <c r="L14" s="2">
        <v>5775</v>
      </c>
      <c r="M14" s="2">
        <v>5775</v>
      </c>
      <c r="N14" s="2">
        <v>5775</v>
      </c>
      <c r="O14" s="2">
        <v>5775</v>
      </c>
    </row>
    <row r="15" spans="1:15" x14ac:dyDescent="0.2">
      <c r="A15" s="21" t="s">
        <v>33</v>
      </c>
      <c r="B15" s="22" t="s">
        <v>34</v>
      </c>
      <c r="C15" s="23">
        <f>SUM(D15:O15)</f>
        <v>64944</v>
      </c>
      <c r="D15" s="2">
        <v>5412</v>
      </c>
      <c r="E15" s="2">
        <v>5412</v>
      </c>
      <c r="F15" s="2">
        <v>5412</v>
      </c>
      <c r="G15" s="2">
        <v>5412</v>
      </c>
      <c r="H15" s="2">
        <v>5412</v>
      </c>
      <c r="I15" s="2">
        <v>5412</v>
      </c>
      <c r="J15" s="2">
        <v>5412</v>
      </c>
      <c r="K15" s="2">
        <v>5412</v>
      </c>
      <c r="L15" s="2">
        <v>5412</v>
      </c>
      <c r="M15" s="2">
        <v>5412</v>
      </c>
      <c r="N15" s="2">
        <v>5412</v>
      </c>
      <c r="O15" s="2">
        <v>5412</v>
      </c>
    </row>
    <row r="16" spans="1:15" x14ac:dyDescent="0.2">
      <c r="A16" s="71" t="s">
        <v>35</v>
      </c>
      <c r="B16" s="72" t="s">
        <v>36</v>
      </c>
      <c r="C16" s="69">
        <f>SUM(D16:O16)</f>
        <v>18000</v>
      </c>
      <c r="D16" s="73">
        <v>1500</v>
      </c>
      <c r="E16" s="73">
        <v>1500</v>
      </c>
      <c r="F16" s="73">
        <v>1500</v>
      </c>
      <c r="G16" s="73">
        <v>1500</v>
      </c>
      <c r="H16" s="73">
        <v>1500</v>
      </c>
      <c r="I16" s="73">
        <v>1500</v>
      </c>
      <c r="J16" s="73">
        <v>1500</v>
      </c>
      <c r="K16" s="73">
        <v>1500</v>
      </c>
      <c r="L16" s="73">
        <v>1500</v>
      </c>
      <c r="M16" s="73">
        <v>1500</v>
      </c>
      <c r="N16" s="73">
        <v>1500</v>
      </c>
      <c r="O16" s="73">
        <v>1500</v>
      </c>
    </row>
    <row r="17" spans="1:15" ht="21.75" customHeight="1" x14ac:dyDescent="0.25">
      <c r="A17" s="24" t="s">
        <v>29</v>
      </c>
      <c r="B17" s="25" t="s">
        <v>37</v>
      </c>
      <c r="C17" s="26">
        <f t="shared" ref="C17:O17" si="4">SUM(C14:C16)</f>
        <v>152244</v>
      </c>
      <c r="D17" s="26">
        <f t="shared" si="4"/>
        <v>12687</v>
      </c>
      <c r="E17" s="26">
        <f t="shared" si="4"/>
        <v>12687</v>
      </c>
      <c r="F17" s="26">
        <f t="shared" si="4"/>
        <v>12687</v>
      </c>
      <c r="G17" s="26">
        <f t="shared" si="4"/>
        <v>12687</v>
      </c>
      <c r="H17" s="26">
        <f t="shared" si="4"/>
        <v>12687</v>
      </c>
      <c r="I17" s="26">
        <f t="shared" si="4"/>
        <v>12687</v>
      </c>
      <c r="J17" s="26">
        <f t="shared" si="4"/>
        <v>12687</v>
      </c>
      <c r="K17" s="26">
        <f t="shared" si="4"/>
        <v>12687</v>
      </c>
      <c r="L17" s="26">
        <f t="shared" si="4"/>
        <v>12687</v>
      </c>
      <c r="M17" s="26">
        <f t="shared" si="4"/>
        <v>12687</v>
      </c>
      <c r="N17" s="26">
        <f t="shared" si="4"/>
        <v>12687</v>
      </c>
      <c r="O17" s="26">
        <f t="shared" si="4"/>
        <v>12687</v>
      </c>
    </row>
    <row r="18" spans="1:15" ht="12" x14ac:dyDescent="0.25">
      <c r="A18" s="27" t="s">
        <v>38</v>
      </c>
      <c r="B18" s="85" t="s">
        <v>39</v>
      </c>
      <c r="C18" s="85"/>
      <c r="D18" s="85"/>
      <c r="E18" s="85"/>
      <c r="F18" s="85"/>
      <c r="G18" s="85"/>
      <c r="H18" s="85"/>
      <c r="I18" s="85"/>
      <c r="J18" s="85"/>
      <c r="K18" s="28"/>
      <c r="L18" s="28"/>
      <c r="M18" s="28"/>
      <c r="N18" s="28"/>
      <c r="O18" s="28"/>
    </row>
    <row r="19" spans="1:15" x14ac:dyDescent="0.2">
      <c r="A19" s="29" t="s">
        <v>40</v>
      </c>
      <c r="B19" s="22" t="s">
        <v>41</v>
      </c>
      <c r="C19" s="23">
        <f>SUM(D19:O19)</f>
        <v>6950</v>
      </c>
      <c r="D19" s="23">
        <v>750</v>
      </c>
      <c r="E19" s="23">
        <v>750</v>
      </c>
      <c r="F19" s="23">
        <v>750</v>
      </c>
      <c r="G19" s="23">
        <v>750</v>
      </c>
      <c r="H19" s="23">
        <v>450</v>
      </c>
      <c r="I19" s="23">
        <v>250</v>
      </c>
      <c r="J19" s="23">
        <v>0</v>
      </c>
      <c r="K19" s="23">
        <v>250</v>
      </c>
      <c r="L19" s="23">
        <v>750</v>
      </c>
      <c r="M19" s="23">
        <v>750</v>
      </c>
      <c r="N19" s="23">
        <v>750</v>
      </c>
      <c r="O19" s="23">
        <v>750</v>
      </c>
    </row>
    <row r="20" spans="1:15" ht="39.75" customHeight="1" x14ac:dyDescent="0.2">
      <c r="A20" s="21" t="s">
        <v>42</v>
      </c>
      <c r="B20" s="35" t="s">
        <v>43</v>
      </c>
      <c r="C20" s="4">
        <f>SUM(D20:O20)</f>
        <v>1500</v>
      </c>
      <c r="D20" s="4">
        <v>500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1000</v>
      </c>
      <c r="L20" s="4">
        <v>0</v>
      </c>
      <c r="M20" s="4">
        <v>0</v>
      </c>
      <c r="N20" s="4">
        <v>0</v>
      </c>
      <c r="O20" s="4">
        <v>0</v>
      </c>
    </row>
    <row r="21" spans="1:15" hidden="1" x14ac:dyDescent="0.2">
      <c r="A21" s="21"/>
      <c r="B21" s="22" t="s">
        <v>44</v>
      </c>
      <c r="C21" s="4"/>
      <c r="D21" s="4"/>
      <c r="E21" s="4"/>
      <c r="F21" s="4"/>
      <c r="G21" s="4"/>
      <c r="H21" s="4"/>
      <c r="I21" s="4"/>
      <c r="J21" s="4"/>
      <c r="K21" s="68"/>
      <c r="L21" s="68"/>
      <c r="M21" s="68"/>
      <c r="N21" s="68"/>
      <c r="O21" s="68"/>
    </row>
    <row r="22" spans="1:15" hidden="1" x14ac:dyDescent="0.2">
      <c r="A22" s="21"/>
      <c r="B22" s="22" t="s">
        <v>45</v>
      </c>
      <c r="C22" s="4"/>
      <c r="D22" s="4"/>
      <c r="E22" s="4"/>
      <c r="F22" s="4"/>
      <c r="G22" s="4"/>
      <c r="H22" s="4"/>
      <c r="I22" s="4"/>
      <c r="J22" s="4"/>
      <c r="K22" s="68"/>
      <c r="L22" s="68"/>
      <c r="M22" s="68"/>
      <c r="N22" s="68"/>
      <c r="O22" s="68"/>
    </row>
    <row r="23" spans="1:15" ht="19.5" customHeight="1" x14ac:dyDescent="0.2">
      <c r="A23" s="29" t="s">
        <v>46</v>
      </c>
      <c r="B23" s="35" t="s">
        <v>47</v>
      </c>
      <c r="C23" s="69">
        <f t="shared" ref="C23:C28" si="5">SUM(D23:O23)</f>
        <v>4200</v>
      </c>
      <c r="D23" s="4">
        <v>0</v>
      </c>
      <c r="E23" s="4">
        <v>1400</v>
      </c>
      <c r="F23" s="4">
        <v>0</v>
      </c>
      <c r="G23" s="69">
        <v>0</v>
      </c>
      <c r="H23" s="4">
        <v>0</v>
      </c>
      <c r="I23" s="4">
        <v>700</v>
      </c>
      <c r="J23" s="4">
        <v>0</v>
      </c>
      <c r="K23" s="4">
        <v>700</v>
      </c>
      <c r="L23" s="4">
        <v>0</v>
      </c>
      <c r="M23" s="4">
        <v>1400</v>
      </c>
      <c r="N23" s="4">
        <v>0</v>
      </c>
      <c r="O23" s="4">
        <v>0</v>
      </c>
    </row>
    <row r="24" spans="1:15" x14ac:dyDescent="0.2">
      <c r="A24" s="29" t="s">
        <v>48</v>
      </c>
      <c r="B24" s="22" t="s">
        <v>49</v>
      </c>
      <c r="C24" s="4">
        <f t="shared" si="5"/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</row>
    <row r="25" spans="1:15" ht="22.8" x14ac:dyDescent="0.2">
      <c r="A25" s="29" t="s">
        <v>50</v>
      </c>
      <c r="B25" s="36" t="s">
        <v>51</v>
      </c>
      <c r="C25" s="4">
        <f t="shared" si="5"/>
        <v>4000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69">
        <v>2000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69">
        <v>2000</v>
      </c>
    </row>
    <row r="26" spans="1:15" x14ac:dyDescent="0.2">
      <c r="A26" s="29" t="s">
        <v>52</v>
      </c>
      <c r="B26" s="35" t="s">
        <v>53</v>
      </c>
      <c r="C26" s="4">
        <f t="shared" si="5"/>
        <v>1000</v>
      </c>
      <c r="D26" s="4">
        <v>0</v>
      </c>
      <c r="E26" s="4">
        <v>0</v>
      </c>
      <c r="F26" s="4">
        <v>200</v>
      </c>
      <c r="G26" s="4">
        <v>0</v>
      </c>
      <c r="H26" s="4">
        <v>0</v>
      </c>
      <c r="I26" s="4">
        <v>0</v>
      </c>
      <c r="J26" s="4">
        <v>0</v>
      </c>
      <c r="K26" s="4">
        <v>400</v>
      </c>
      <c r="L26" s="4">
        <v>200</v>
      </c>
      <c r="M26" s="4">
        <v>0</v>
      </c>
      <c r="N26" s="4">
        <v>0</v>
      </c>
      <c r="O26" s="4">
        <v>200</v>
      </c>
    </row>
    <row r="27" spans="1:15" ht="34.200000000000003" x14ac:dyDescent="0.2">
      <c r="A27" s="21" t="s">
        <v>54</v>
      </c>
      <c r="B27" s="22" t="s">
        <v>55</v>
      </c>
      <c r="C27" s="69">
        <f t="shared" si="5"/>
        <v>5000</v>
      </c>
      <c r="D27" s="4">
        <v>500</v>
      </c>
      <c r="E27" s="4">
        <v>500</v>
      </c>
      <c r="F27" s="4">
        <v>500</v>
      </c>
      <c r="G27" s="4">
        <v>500</v>
      </c>
      <c r="H27" s="4">
        <v>500</v>
      </c>
      <c r="I27" s="4">
        <v>500</v>
      </c>
      <c r="J27" s="4">
        <v>0</v>
      </c>
      <c r="K27" s="4">
        <v>0</v>
      </c>
      <c r="L27" s="4">
        <v>500</v>
      </c>
      <c r="M27" s="4">
        <v>500</v>
      </c>
      <c r="N27" s="4">
        <v>500</v>
      </c>
      <c r="O27" s="4">
        <v>500</v>
      </c>
    </row>
    <row r="28" spans="1:15" ht="22.8" x14ac:dyDescent="0.2">
      <c r="A28" s="29" t="s">
        <v>56</v>
      </c>
      <c r="B28" s="37" t="s">
        <v>57</v>
      </c>
      <c r="C28" s="69">
        <f t="shared" si="5"/>
        <v>3000</v>
      </c>
      <c r="D28" s="70">
        <v>0</v>
      </c>
      <c r="E28" s="70">
        <v>0</v>
      </c>
      <c r="F28" s="70">
        <v>0</v>
      </c>
      <c r="G28" s="70">
        <v>0</v>
      </c>
      <c r="H28" s="69">
        <v>0</v>
      </c>
      <c r="I28" s="69">
        <v>0</v>
      </c>
      <c r="J28" s="69">
        <v>1500</v>
      </c>
      <c r="K28" s="69">
        <v>1500</v>
      </c>
      <c r="L28" s="69">
        <v>0</v>
      </c>
      <c r="M28" s="69">
        <v>0</v>
      </c>
      <c r="N28" s="69">
        <v>0</v>
      </c>
      <c r="O28" s="69">
        <v>0</v>
      </c>
    </row>
    <row r="29" spans="1:15" ht="12" x14ac:dyDescent="0.25">
      <c r="A29" s="31" t="s">
        <v>38</v>
      </c>
      <c r="B29" s="38" t="s">
        <v>58</v>
      </c>
      <c r="C29" s="33">
        <f>SUM(C19:C28)</f>
        <v>25650</v>
      </c>
      <c r="D29" s="33">
        <f t="shared" ref="D29:O29" si="6">SUM(D19:D28)</f>
        <v>1750</v>
      </c>
      <c r="E29" s="33">
        <f t="shared" si="6"/>
        <v>2650</v>
      </c>
      <c r="F29" s="33">
        <f t="shared" si="6"/>
        <v>1450</v>
      </c>
      <c r="G29" s="33">
        <f t="shared" si="6"/>
        <v>1250</v>
      </c>
      <c r="H29" s="33">
        <f t="shared" si="6"/>
        <v>950</v>
      </c>
      <c r="I29" s="33">
        <f t="shared" si="6"/>
        <v>3450</v>
      </c>
      <c r="J29" s="33">
        <f t="shared" si="6"/>
        <v>1500</v>
      </c>
      <c r="K29" s="33">
        <f t="shared" si="6"/>
        <v>3850</v>
      </c>
      <c r="L29" s="33">
        <f t="shared" si="6"/>
        <v>1450</v>
      </c>
      <c r="M29" s="33">
        <f t="shared" si="6"/>
        <v>2650</v>
      </c>
      <c r="N29" s="33">
        <f t="shared" si="6"/>
        <v>1250</v>
      </c>
      <c r="O29" s="33">
        <f t="shared" si="6"/>
        <v>3450</v>
      </c>
    </row>
    <row r="30" spans="1:15" s="40" customFormat="1" ht="12" x14ac:dyDescent="0.25">
      <c r="A30" s="16" t="s">
        <v>59</v>
      </c>
      <c r="B30" s="39" t="s">
        <v>60</v>
      </c>
      <c r="C30" s="34">
        <f>C33+C37</f>
        <v>2500</v>
      </c>
      <c r="D30" s="34">
        <f t="shared" ref="D30:O30" si="7">D33+D37</f>
        <v>0</v>
      </c>
      <c r="E30" s="34">
        <f t="shared" si="7"/>
        <v>0</v>
      </c>
      <c r="F30" s="34">
        <f t="shared" si="7"/>
        <v>0</v>
      </c>
      <c r="G30" s="34">
        <f t="shared" si="7"/>
        <v>0</v>
      </c>
      <c r="H30" s="34">
        <f t="shared" si="7"/>
        <v>0</v>
      </c>
      <c r="I30" s="34">
        <f t="shared" si="7"/>
        <v>0</v>
      </c>
      <c r="J30" s="34">
        <f t="shared" si="7"/>
        <v>0</v>
      </c>
      <c r="K30" s="34">
        <f t="shared" si="7"/>
        <v>2500</v>
      </c>
      <c r="L30" s="34">
        <f t="shared" si="7"/>
        <v>0</v>
      </c>
      <c r="M30" s="34">
        <f t="shared" si="7"/>
        <v>0</v>
      </c>
      <c r="N30" s="34">
        <f t="shared" si="7"/>
        <v>0</v>
      </c>
      <c r="O30" s="34">
        <f t="shared" si="7"/>
        <v>0</v>
      </c>
    </row>
    <row r="31" spans="1:15" s="40" customFormat="1" ht="12" x14ac:dyDescent="0.25">
      <c r="A31" s="41" t="s">
        <v>61</v>
      </c>
      <c r="B31" s="86" t="s">
        <v>62</v>
      </c>
      <c r="C31" s="86"/>
      <c r="D31" s="86"/>
      <c r="E31" s="86"/>
      <c r="F31" s="86"/>
      <c r="G31" s="86"/>
      <c r="H31" s="86"/>
      <c r="I31" s="86"/>
      <c r="J31" s="86"/>
      <c r="K31" s="42"/>
      <c r="L31" s="42"/>
      <c r="M31" s="42"/>
      <c r="N31" s="42"/>
      <c r="O31" s="42"/>
    </row>
    <row r="32" spans="1:15" s="40" customFormat="1" x14ac:dyDescent="0.2">
      <c r="A32" s="43" t="s">
        <v>63</v>
      </c>
      <c r="B32" s="44" t="s">
        <v>64</v>
      </c>
      <c r="C32" s="23">
        <f>SUM(D32:O32)</f>
        <v>0</v>
      </c>
      <c r="D32" s="23">
        <f>SUM(E32:O32)</f>
        <v>0</v>
      </c>
      <c r="E32" s="23">
        <f t="shared" ref="E32:O32" si="8">SUM(F32:O32)</f>
        <v>0</v>
      </c>
      <c r="F32" s="23">
        <f t="shared" si="8"/>
        <v>0</v>
      </c>
      <c r="G32" s="23">
        <f t="shared" si="8"/>
        <v>0</v>
      </c>
      <c r="H32" s="23">
        <f t="shared" si="8"/>
        <v>0</v>
      </c>
      <c r="I32" s="23">
        <f t="shared" si="8"/>
        <v>0</v>
      </c>
      <c r="J32" s="23">
        <f t="shared" si="8"/>
        <v>0</v>
      </c>
      <c r="K32" s="23">
        <f t="shared" si="8"/>
        <v>0</v>
      </c>
      <c r="L32" s="23">
        <f t="shared" si="8"/>
        <v>0</v>
      </c>
      <c r="M32" s="23">
        <f t="shared" si="8"/>
        <v>0</v>
      </c>
      <c r="N32" s="23">
        <f t="shared" si="8"/>
        <v>0</v>
      </c>
      <c r="O32" s="23">
        <f t="shared" si="8"/>
        <v>0</v>
      </c>
    </row>
    <row r="33" spans="1:15" s="40" customFormat="1" ht="12" x14ac:dyDescent="0.25">
      <c r="A33" s="45" t="s">
        <v>61</v>
      </c>
      <c r="B33" s="46" t="s">
        <v>65</v>
      </c>
      <c r="C33" s="47">
        <f>C32</f>
        <v>0</v>
      </c>
      <c r="D33" s="47">
        <f t="shared" ref="D33:O33" si="9">D32</f>
        <v>0</v>
      </c>
      <c r="E33" s="47">
        <f t="shared" si="9"/>
        <v>0</v>
      </c>
      <c r="F33" s="47">
        <f t="shared" si="9"/>
        <v>0</v>
      </c>
      <c r="G33" s="47">
        <f t="shared" si="9"/>
        <v>0</v>
      </c>
      <c r="H33" s="47">
        <f t="shared" si="9"/>
        <v>0</v>
      </c>
      <c r="I33" s="47">
        <f t="shared" si="9"/>
        <v>0</v>
      </c>
      <c r="J33" s="47">
        <f t="shared" si="9"/>
        <v>0</v>
      </c>
      <c r="K33" s="47">
        <f t="shared" si="9"/>
        <v>0</v>
      </c>
      <c r="L33" s="47">
        <f t="shared" si="9"/>
        <v>0</v>
      </c>
      <c r="M33" s="47">
        <f t="shared" si="9"/>
        <v>0</v>
      </c>
      <c r="N33" s="47">
        <f t="shared" si="9"/>
        <v>0</v>
      </c>
      <c r="O33" s="47">
        <f t="shared" si="9"/>
        <v>0</v>
      </c>
    </row>
    <row r="34" spans="1:15" s="40" customFormat="1" ht="12" x14ac:dyDescent="0.25">
      <c r="A34" s="48" t="s">
        <v>66</v>
      </c>
      <c r="B34" s="49" t="s">
        <v>67</v>
      </c>
      <c r="C34" s="50"/>
      <c r="D34" s="50"/>
      <c r="E34" s="50"/>
      <c r="F34" s="50"/>
      <c r="G34" s="50"/>
      <c r="H34" s="50"/>
      <c r="I34" s="50"/>
      <c r="J34" s="50"/>
      <c r="K34" s="51"/>
      <c r="L34" s="51"/>
      <c r="M34" s="51"/>
      <c r="N34" s="51"/>
      <c r="O34" s="51"/>
    </row>
    <row r="35" spans="1:15" x14ac:dyDescent="0.2">
      <c r="A35" s="21" t="s">
        <v>68</v>
      </c>
      <c r="B35" s="22" t="s">
        <v>69</v>
      </c>
      <c r="C35" s="23">
        <f>SUM(D35:O35)</f>
        <v>0</v>
      </c>
      <c r="D35" s="23">
        <f>SUM(E35:O35)</f>
        <v>0</v>
      </c>
      <c r="E35" s="23">
        <f t="shared" ref="E35:O35" si="10">SUM(F35:O35)</f>
        <v>0</v>
      </c>
      <c r="F35" s="23">
        <f t="shared" si="10"/>
        <v>0</v>
      </c>
      <c r="G35" s="23">
        <f t="shared" si="10"/>
        <v>0</v>
      </c>
      <c r="H35" s="23">
        <f t="shared" si="10"/>
        <v>0</v>
      </c>
      <c r="I35" s="23">
        <f t="shared" si="10"/>
        <v>0</v>
      </c>
      <c r="J35" s="23">
        <f t="shared" si="10"/>
        <v>0</v>
      </c>
      <c r="K35" s="23">
        <f t="shared" si="10"/>
        <v>0</v>
      </c>
      <c r="L35" s="23">
        <f t="shared" si="10"/>
        <v>0</v>
      </c>
      <c r="M35" s="23">
        <f t="shared" si="10"/>
        <v>0</v>
      </c>
      <c r="N35" s="23">
        <f t="shared" si="10"/>
        <v>0</v>
      </c>
      <c r="O35" s="23">
        <f t="shared" si="10"/>
        <v>0</v>
      </c>
    </row>
    <row r="36" spans="1:15" x14ac:dyDescent="0.2">
      <c r="A36" s="21" t="s">
        <v>70</v>
      </c>
      <c r="B36" s="22" t="s">
        <v>71</v>
      </c>
      <c r="C36" s="69">
        <v>2500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2500</v>
      </c>
      <c r="L36" s="2">
        <v>0</v>
      </c>
      <c r="M36" s="2">
        <v>0</v>
      </c>
      <c r="N36" s="2">
        <v>0</v>
      </c>
      <c r="O36" s="2">
        <v>0</v>
      </c>
    </row>
    <row r="37" spans="1:15" ht="12" x14ac:dyDescent="0.25">
      <c r="A37" s="31" t="s">
        <v>66</v>
      </c>
      <c r="B37" s="38" t="s">
        <v>72</v>
      </c>
      <c r="C37" s="33">
        <f>SUM(C35:C36)</f>
        <v>2500</v>
      </c>
      <c r="D37" s="33">
        <f t="shared" ref="D37:O37" si="11">SUM(D35:D36)</f>
        <v>0</v>
      </c>
      <c r="E37" s="33">
        <f t="shared" si="11"/>
        <v>0</v>
      </c>
      <c r="F37" s="33">
        <f t="shared" si="11"/>
        <v>0</v>
      </c>
      <c r="G37" s="33">
        <f t="shared" si="11"/>
        <v>0</v>
      </c>
      <c r="H37" s="33">
        <f t="shared" si="11"/>
        <v>0</v>
      </c>
      <c r="I37" s="33">
        <f t="shared" si="11"/>
        <v>0</v>
      </c>
      <c r="J37" s="33">
        <f t="shared" si="11"/>
        <v>0</v>
      </c>
      <c r="K37" s="33">
        <f t="shared" si="11"/>
        <v>2500</v>
      </c>
      <c r="L37" s="33">
        <f t="shared" si="11"/>
        <v>0</v>
      </c>
      <c r="M37" s="33">
        <f t="shared" si="11"/>
        <v>0</v>
      </c>
      <c r="N37" s="33">
        <f t="shared" si="11"/>
        <v>0</v>
      </c>
      <c r="O37" s="33">
        <f t="shared" si="11"/>
        <v>0</v>
      </c>
    </row>
    <row r="38" spans="1:15" ht="12" x14ac:dyDescent="0.25">
      <c r="A38" s="52" t="s">
        <v>73</v>
      </c>
      <c r="B38" s="53" t="s">
        <v>74</v>
      </c>
      <c r="C38" s="54">
        <f>C9+C17+C33</f>
        <v>185244</v>
      </c>
      <c r="D38" s="54">
        <f t="shared" ref="D38:O38" si="12">D9+D17+D33</f>
        <v>15437</v>
      </c>
      <c r="E38" s="54">
        <f t="shared" si="12"/>
        <v>15437</v>
      </c>
      <c r="F38" s="54">
        <f t="shared" si="12"/>
        <v>15437</v>
      </c>
      <c r="G38" s="54">
        <f t="shared" si="12"/>
        <v>15437</v>
      </c>
      <c r="H38" s="54">
        <f t="shared" si="12"/>
        <v>15437</v>
      </c>
      <c r="I38" s="54">
        <f t="shared" si="12"/>
        <v>15437</v>
      </c>
      <c r="J38" s="54">
        <f t="shared" si="12"/>
        <v>15437</v>
      </c>
      <c r="K38" s="54">
        <f t="shared" si="12"/>
        <v>15437</v>
      </c>
      <c r="L38" s="54">
        <f t="shared" si="12"/>
        <v>15437</v>
      </c>
      <c r="M38" s="54">
        <f t="shared" si="12"/>
        <v>15437</v>
      </c>
      <c r="N38" s="54">
        <f t="shared" si="12"/>
        <v>15437</v>
      </c>
      <c r="O38" s="54">
        <f t="shared" si="12"/>
        <v>15437</v>
      </c>
    </row>
    <row r="39" spans="1:15" ht="12" hidden="1" x14ac:dyDescent="0.25">
      <c r="A39" s="55"/>
      <c r="B39" s="56"/>
      <c r="C39" s="57"/>
      <c r="D39" s="57"/>
      <c r="E39" s="57"/>
      <c r="F39" s="57"/>
      <c r="G39" s="57"/>
      <c r="H39" s="57"/>
      <c r="I39" s="57"/>
      <c r="J39" s="58"/>
      <c r="K39" s="59"/>
      <c r="L39" s="3"/>
      <c r="M39" s="3"/>
      <c r="N39" s="3"/>
      <c r="O39" s="3"/>
    </row>
    <row r="40" spans="1:15" ht="12" hidden="1" x14ac:dyDescent="0.25">
      <c r="A40" s="55"/>
      <c r="B40" s="56"/>
      <c r="C40" s="47"/>
      <c r="D40" s="47"/>
      <c r="E40" s="47"/>
      <c r="F40" s="47"/>
      <c r="G40" s="47"/>
      <c r="H40" s="47"/>
      <c r="I40" s="47"/>
      <c r="J40" s="58"/>
      <c r="K40" s="59"/>
      <c r="L40" s="3"/>
      <c r="M40" s="3"/>
      <c r="N40" s="3"/>
      <c r="O40" s="3"/>
    </row>
    <row r="41" spans="1:15" ht="12" hidden="1" x14ac:dyDescent="0.25">
      <c r="A41" s="55"/>
      <c r="B41" s="56"/>
      <c r="C41" s="47"/>
      <c r="D41" s="47"/>
      <c r="E41" s="47"/>
      <c r="F41" s="47"/>
      <c r="G41" s="47"/>
      <c r="H41" s="47"/>
      <c r="I41" s="47"/>
      <c r="J41" s="58"/>
      <c r="K41" s="59"/>
      <c r="L41" s="3"/>
      <c r="M41" s="3"/>
      <c r="N41" s="3"/>
      <c r="O41" s="3"/>
    </row>
    <row r="42" spans="1:15" ht="12" hidden="1" x14ac:dyDescent="0.25">
      <c r="A42" s="55"/>
      <c r="B42" s="56"/>
      <c r="C42" s="47"/>
      <c r="D42" s="47"/>
      <c r="E42" s="47"/>
      <c r="F42" s="47"/>
      <c r="G42" s="47"/>
      <c r="H42" s="47"/>
      <c r="I42" s="47"/>
      <c r="J42" s="58"/>
      <c r="K42" s="59"/>
      <c r="L42" s="3"/>
      <c r="M42" s="3"/>
      <c r="N42" s="3"/>
      <c r="O42" s="3"/>
    </row>
    <row r="43" spans="1:15" ht="12" hidden="1" x14ac:dyDescent="0.25">
      <c r="A43" s="55"/>
      <c r="B43" s="56"/>
      <c r="C43" s="47"/>
      <c r="D43" s="47"/>
      <c r="E43" s="47"/>
      <c r="F43" s="47"/>
      <c r="G43" s="47"/>
      <c r="H43" s="47"/>
      <c r="I43" s="47"/>
      <c r="J43" s="58"/>
      <c r="K43" s="59"/>
      <c r="L43" s="3"/>
      <c r="M43" s="3"/>
      <c r="N43" s="3"/>
      <c r="O43" s="3"/>
    </row>
    <row r="44" spans="1:15" ht="12" x14ac:dyDescent="0.25">
      <c r="A44" s="16" t="s">
        <v>75</v>
      </c>
      <c r="B44" s="39" t="s">
        <v>76</v>
      </c>
      <c r="C44" s="18">
        <f>15*C38/100</f>
        <v>27786.6</v>
      </c>
      <c r="D44" s="18">
        <f t="shared" ref="D44:O44" si="13">15*D38/100</f>
        <v>2315.5500000000002</v>
      </c>
      <c r="E44" s="18">
        <f t="shared" si="13"/>
        <v>2315.5500000000002</v>
      </c>
      <c r="F44" s="18">
        <f t="shared" si="13"/>
        <v>2315.5500000000002</v>
      </c>
      <c r="G44" s="18">
        <f t="shared" si="13"/>
        <v>2315.5500000000002</v>
      </c>
      <c r="H44" s="18">
        <f t="shared" si="13"/>
        <v>2315.5500000000002</v>
      </c>
      <c r="I44" s="18">
        <f t="shared" si="13"/>
        <v>2315.5500000000002</v>
      </c>
      <c r="J44" s="18">
        <f t="shared" si="13"/>
        <v>2315.5500000000002</v>
      </c>
      <c r="K44" s="18">
        <f t="shared" si="13"/>
        <v>2315.5500000000002</v>
      </c>
      <c r="L44" s="18">
        <f t="shared" si="13"/>
        <v>2315.5500000000002</v>
      </c>
      <c r="M44" s="18">
        <f t="shared" si="13"/>
        <v>2315.5500000000002</v>
      </c>
      <c r="N44" s="18">
        <f t="shared" si="13"/>
        <v>2315.5500000000002</v>
      </c>
      <c r="O44" s="18">
        <f t="shared" si="13"/>
        <v>2315.5500000000002</v>
      </c>
    </row>
    <row r="45" spans="1:15" x14ac:dyDescent="0.2">
      <c r="A45" s="21" t="s">
        <v>77</v>
      </c>
      <c r="B45" s="60" t="s">
        <v>78</v>
      </c>
      <c r="C45" s="69">
        <f t="shared" ref="C45:C51" si="14">SUM(D45:O45)</f>
        <v>1920</v>
      </c>
      <c r="D45" s="23">
        <v>160</v>
      </c>
      <c r="E45" s="23">
        <v>160</v>
      </c>
      <c r="F45" s="23">
        <v>160</v>
      </c>
      <c r="G45" s="23">
        <v>160</v>
      </c>
      <c r="H45" s="23">
        <v>160</v>
      </c>
      <c r="I45" s="23">
        <v>160</v>
      </c>
      <c r="J45" s="23">
        <v>160</v>
      </c>
      <c r="K45" s="23">
        <v>160</v>
      </c>
      <c r="L45" s="23">
        <v>160</v>
      </c>
      <c r="M45" s="23">
        <v>160</v>
      </c>
      <c r="N45" s="23">
        <v>160</v>
      </c>
      <c r="O45" s="23">
        <v>160</v>
      </c>
    </row>
    <row r="46" spans="1:15" x14ac:dyDescent="0.2">
      <c r="A46" s="21" t="s">
        <v>79</v>
      </c>
      <c r="B46" s="60" t="s">
        <v>80</v>
      </c>
      <c r="C46" s="69">
        <f t="shared" si="14"/>
        <v>480</v>
      </c>
      <c r="D46" s="2">
        <v>40</v>
      </c>
      <c r="E46" s="2">
        <v>40</v>
      </c>
      <c r="F46" s="2">
        <v>40</v>
      </c>
      <c r="G46" s="2">
        <v>40</v>
      </c>
      <c r="H46" s="2">
        <v>40</v>
      </c>
      <c r="I46" s="2">
        <v>40</v>
      </c>
      <c r="J46" s="2">
        <v>40</v>
      </c>
      <c r="K46" s="2">
        <v>40</v>
      </c>
      <c r="L46" s="2">
        <v>40</v>
      </c>
      <c r="M46" s="2">
        <v>40</v>
      </c>
      <c r="N46" s="2">
        <v>40</v>
      </c>
      <c r="O46" s="2">
        <v>40</v>
      </c>
    </row>
    <row r="47" spans="1:15" x14ac:dyDescent="0.2">
      <c r="A47" s="21" t="s">
        <v>81</v>
      </c>
      <c r="B47" s="60" t="s">
        <v>82</v>
      </c>
      <c r="C47" s="23">
        <f t="shared" si="14"/>
        <v>2500</v>
      </c>
      <c r="D47" s="2">
        <v>200</v>
      </c>
      <c r="E47" s="2">
        <v>300</v>
      </c>
      <c r="F47" s="2">
        <v>200</v>
      </c>
      <c r="G47" s="2">
        <v>200</v>
      </c>
      <c r="H47" s="2">
        <v>200</v>
      </c>
      <c r="I47" s="2">
        <v>200</v>
      </c>
      <c r="J47" s="2">
        <v>200</v>
      </c>
      <c r="K47" s="2">
        <v>200</v>
      </c>
      <c r="L47" s="2">
        <v>200</v>
      </c>
      <c r="M47" s="2">
        <v>200</v>
      </c>
      <c r="N47" s="2">
        <v>200</v>
      </c>
      <c r="O47" s="2">
        <v>200</v>
      </c>
    </row>
    <row r="48" spans="1:15" x14ac:dyDescent="0.2">
      <c r="A48" s="21" t="s">
        <v>83</v>
      </c>
      <c r="B48" s="60" t="s">
        <v>84</v>
      </c>
      <c r="C48" s="23">
        <f t="shared" si="14"/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</row>
    <row r="49" spans="1:15" x14ac:dyDescent="0.2">
      <c r="A49" s="21" t="s">
        <v>85</v>
      </c>
      <c r="B49" s="60" t="s">
        <v>86</v>
      </c>
      <c r="C49" s="23">
        <f t="shared" si="14"/>
        <v>60</v>
      </c>
      <c r="D49" s="2">
        <v>5</v>
      </c>
      <c r="E49" s="2">
        <v>5</v>
      </c>
      <c r="F49" s="2">
        <v>5</v>
      </c>
      <c r="G49" s="2">
        <v>5</v>
      </c>
      <c r="H49" s="2">
        <v>5</v>
      </c>
      <c r="I49" s="2">
        <v>5</v>
      </c>
      <c r="J49" s="2">
        <v>5</v>
      </c>
      <c r="K49" s="2">
        <v>5</v>
      </c>
      <c r="L49" s="2">
        <v>5</v>
      </c>
      <c r="M49" s="2">
        <v>5</v>
      </c>
      <c r="N49" s="2">
        <v>5</v>
      </c>
      <c r="O49" s="2">
        <v>5</v>
      </c>
    </row>
    <row r="50" spans="1:15" x14ac:dyDescent="0.2">
      <c r="A50" s="21" t="s">
        <v>87</v>
      </c>
      <c r="B50" s="60" t="s">
        <v>88</v>
      </c>
      <c r="C50" s="23">
        <f t="shared" si="14"/>
        <v>16800</v>
      </c>
      <c r="D50" s="2">
        <v>1400</v>
      </c>
      <c r="E50" s="2">
        <v>1400</v>
      </c>
      <c r="F50" s="2">
        <v>1400</v>
      </c>
      <c r="G50" s="2">
        <v>1400</v>
      </c>
      <c r="H50" s="2">
        <v>1400</v>
      </c>
      <c r="I50" s="2">
        <v>1400</v>
      </c>
      <c r="J50" s="2">
        <v>1400</v>
      </c>
      <c r="K50" s="2">
        <v>1400</v>
      </c>
      <c r="L50" s="2">
        <v>1400</v>
      </c>
      <c r="M50" s="2">
        <v>1400</v>
      </c>
      <c r="N50" s="2">
        <v>1400</v>
      </c>
      <c r="O50" s="2">
        <v>1400</v>
      </c>
    </row>
    <row r="51" spans="1:15" ht="13.5" customHeight="1" x14ac:dyDescent="0.2">
      <c r="A51" s="61" t="s">
        <v>89</v>
      </c>
      <c r="B51" s="62" t="s">
        <v>90</v>
      </c>
      <c r="C51" s="23">
        <f t="shared" si="14"/>
        <v>6026.9999999999991</v>
      </c>
      <c r="D51" s="23">
        <v>602.70000000000005</v>
      </c>
      <c r="E51" s="23">
        <v>602.70000000000005</v>
      </c>
      <c r="F51" s="23">
        <v>602.70000000000005</v>
      </c>
      <c r="G51" s="23">
        <v>602.70000000000005</v>
      </c>
      <c r="H51" s="23">
        <v>602.70000000000005</v>
      </c>
      <c r="I51" s="23">
        <v>602.70000000000005</v>
      </c>
      <c r="J51" s="23">
        <v>0</v>
      </c>
      <c r="K51" s="23">
        <v>0</v>
      </c>
      <c r="L51" s="23">
        <v>602.70000000000005</v>
      </c>
      <c r="M51" s="23">
        <v>602.70000000000005</v>
      </c>
      <c r="N51" s="23">
        <v>602.70000000000005</v>
      </c>
      <c r="O51" s="23">
        <v>602.70000000000005</v>
      </c>
    </row>
    <row r="52" spans="1:15" ht="12" x14ac:dyDescent="0.25">
      <c r="A52" s="78" t="s">
        <v>91</v>
      </c>
      <c r="B52" s="79"/>
      <c r="C52" s="33">
        <f>SUM(C45:C51)</f>
        <v>27787</v>
      </c>
      <c r="D52" s="33">
        <f t="shared" ref="D52:O52" si="15">SUM(D45:D51)</f>
        <v>2407.6999999999998</v>
      </c>
      <c r="E52" s="33">
        <f t="shared" si="15"/>
        <v>2507.6999999999998</v>
      </c>
      <c r="F52" s="33">
        <f t="shared" si="15"/>
        <v>2407.6999999999998</v>
      </c>
      <c r="G52" s="33">
        <f t="shared" si="15"/>
        <v>2407.6999999999998</v>
      </c>
      <c r="H52" s="33">
        <f t="shared" si="15"/>
        <v>2407.6999999999998</v>
      </c>
      <c r="I52" s="33">
        <f>SUM(I45:I51)</f>
        <v>2407.6999999999998</v>
      </c>
      <c r="J52" s="33">
        <f t="shared" si="15"/>
        <v>1805</v>
      </c>
      <c r="K52" s="33">
        <f t="shared" si="15"/>
        <v>1805</v>
      </c>
      <c r="L52" s="33">
        <f t="shared" si="15"/>
        <v>2407.6999999999998</v>
      </c>
      <c r="M52" s="33">
        <f t="shared" si="15"/>
        <v>2407.6999999999998</v>
      </c>
      <c r="N52" s="33">
        <f t="shared" si="15"/>
        <v>2407.6999999999998</v>
      </c>
      <c r="O52" s="33">
        <f t="shared" si="15"/>
        <v>2407.6999999999998</v>
      </c>
    </row>
    <row r="53" spans="1:15" ht="12" x14ac:dyDescent="0.25">
      <c r="A53" s="21"/>
      <c r="B53" s="63" t="s">
        <v>92</v>
      </c>
      <c r="C53" s="64">
        <f>C6+C12+C30+C44</f>
        <v>242580.6</v>
      </c>
      <c r="D53" s="64">
        <f t="shared" ref="D53:O53" si="16">D6+D12+D30+D44</f>
        <v>19602.55</v>
      </c>
      <c r="E53" s="64">
        <f t="shared" si="16"/>
        <v>20502.55</v>
      </c>
      <c r="F53" s="64">
        <f t="shared" si="16"/>
        <v>19302.55</v>
      </c>
      <c r="G53" s="64">
        <f t="shared" si="16"/>
        <v>19102.55</v>
      </c>
      <c r="H53" s="64">
        <f t="shared" si="16"/>
        <v>18952.55</v>
      </c>
      <c r="I53" s="64">
        <f t="shared" si="16"/>
        <v>21302.55</v>
      </c>
      <c r="J53" s="64">
        <f t="shared" si="16"/>
        <v>19252.55</v>
      </c>
      <c r="K53" s="64">
        <f t="shared" si="16"/>
        <v>24352.55</v>
      </c>
      <c r="L53" s="64">
        <f t="shared" si="16"/>
        <v>19302.55</v>
      </c>
      <c r="M53" s="64">
        <f t="shared" si="16"/>
        <v>20502.55</v>
      </c>
      <c r="N53" s="64">
        <f t="shared" si="16"/>
        <v>19102.55</v>
      </c>
      <c r="O53" s="64">
        <f t="shared" si="16"/>
        <v>21302.55</v>
      </c>
    </row>
    <row r="54" spans="1:15" ht="12" x14ac:dyDescent="0.25">
      <c r="A54" s="80"/>
      <c r="B54" s="81"/>
      <c r="C54" s="65"/>
      <c r="D54" s="65"/>
      <c r="E54" s="65"/>
      <c r="F54" s="65"/>
      <c r="G54" s="65"/>
      <c r="H54" s="65"/>
      <c r="I54" s="65"/>
      <c r="J54" s="66"/>
    </row>
    <row r="69" spans="10:10" ht="12" x14ac:dyDescent="0.2">
      <c r="J69" s="67"/>
    </row>
  </sheetData>
  <mergeCells count="7">
    <mergeCell ref="A52:B52"/>
    <mergeCell ref="A54:B54"/>
    <mergeCell ref="B2:C2"/>
    <mergeCell ref="B7:J7"/>
    <mergeCell ref="B13:J13"/>
    <mergeCell ref="B18:J18"/>
    <mergeCell ref="B31:J31"/>
  </mergeCells>
  <pageMargins left="0.7" right="0.7" top="0.75" bottom="0.75" header="0.3" footer="0.3"/>
  <pageSetup paperSize="8" orientation="landscape" r:id="rId1"/>
  <ignoredErrors>
    <ignoredError sqref="A6 A12 A30 A38 A4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2019_MTÜ SPIN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Anneli Liblik</cp:lastModifiedBy>
  <cp:lastPrinted>2018-10-16T08:20:06Z</cp:lastPrinted>
  <dcterms:created xsi:type="dcterms:W3CDTF">2018-10-08T13:30:16Z</dcterms:created>
  <dcterms:modified xsi:type="dcterms:W3CDTF">2018-10-25T12:53:34Z</dcterms:modified>
</cp:coreProperties>
</file>