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Z:\Välisõhu ja kiirgusosakond\Romario\SF21 meede\04.05.2023_RS\"/>
    </mc:Choice>
  </mc:AlternateContent>
  <xr:revisionPtr revIDLastSave="0" documentId="8_{94EAF16C-6F00-4FAF-83D8-96D7A868811E}" xr6:coauthVersionLast="47" xr6:coauthVersionMax="47" xr10:uidLastSave="{00000000-0000-0000-0000-000000000000}"/>
  <bookViews>
    <workbookView xWindow="28680" yWindow="-120" windowWidth="29040" windowHeight="15840" activeTab="2" xr2:uid="{BE6F2843-3DE6-4EF0-A001-8F2B573C2FA3}"/>
  </bookViews>
  <sheets>
    <sheet name="Soojuspump" sheetId="2" r:id="rId1"/>
    <sheet name="Ahi, katel, korsten" sheetId="3" r:id="rId2"/>
    <sheet name="Radiaator- ja põrandküte"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5" i="4" l="1"/>
  <c r="F34" i="4"/>
  <c r="F33" i="4"/>
  <c r="F32" i="4"/>
  <c r="F31" i="4"/>
  <c r="F30" i="4"/>
  <c r="F29" i="4"/>
  <c r="F28" i="4"/>
  <c r="F27" i="4"/>
  <c r="F26" i="4"/>
  <c r="F25" i="4"/>
  <c r="F24" i="4"/>
  <c r="F23" i="4"/>
  <c r="G49" i="3" l="1"/>
  <c r="G52" i="3"/>
  <c r="E35" i="4"/>
  <c r="E34" i="4"/>
  <c r="E18" i="4"/>
  <c r="E17" i="4"/>
  <c r="F16" i="4"/>
  <c r="F15" i="4"/>
  <c r="F14" i="4"/>
  <c r="F13" i="4"/>
  <c r="F12" i="4"/>
  <c r="F11" i="4"/>
  <c r="F10" i="4"/>
  <c r="F8" i="4"/>
  <c r="F7" i="4"/>
  <c r="F6" i="4"/>
  <c r="F5" i="4"/>
  <c r="F4" i="4"/>
  <c r="F53" i="3"/>
  <c r="F52" i="3"/>
  <c r="F50" i="3"/>
  <c r="F49" i="3"/>
  <c r="G47" i="3"/>
  <c r="G46" i="3"/>
  <c r="G45" i="3"/>
  <c r="G44" i="3"/>
  <c r="G43" i="3"/>
  <c r="G42" i="3"/>
  <c r="G41" i="3"/>
  <c r="G40" i="3"/>
  <c r="E35" i="3"/>
  <c r="E34" i="3"/>
  <c r="E18" i="3"/>
  <c r="E17" i="3"/>
  <c r="G53" i="3" l="1"/>
  <c r="F18" i="4"/>
  <c r="F17" i="4"/>
  <c r="G50" i="3"/>
  <c r="L55" i="2" l="1"/>
  <c r="L54" i="2"/>
  <c r="E55" i="2" l="1"/>
  <c r="E54" i="2"/>
</calcChain>
</file>

<file path=xl/sharedStrings.xml><?xml version="1.0" encoding="utf-8"?>
<sst xmlns="http://schemas.openxmlformats.org/spreadsheetml/2006/main" count="262" uniqueCount="122">
  <si>
    <t>Maasoojuspump</t>
  </si>
  <si>
    <t>Pakkumuse kuupäev</t>
  </si>
  <si>
    <t>Küttevõimsus, kW</t>
  </si>
  <si>
    <t>Maksumus, € (KM-iga)</t>
  </si>
  <si>
    <t>Õhk-vesi soojuspump</t>
  </si>
  <si>
    <t>Radiaatorid</t>
  </si>
  <si>
    <t>Radiaatorite arv</t>
  </si>
  <si>
    <t>1 radiaatori maksumus, €</t>
  </si>
  <si>
    <t>Ahi</t>
  </si>
  <si>
    <t>Ahju tüüp</t>
  </si>
  <si>
    <t>tellisahi</t>
  </si>
  <si>
    <t>moodulahi</t>
  </si>
  <si>
    <t>Keskmine</t>
  </si>
  <si>
    <t>Mediaan</t>
  </si>
  <si>
    <t>Põrandküte</t>
  </si>
  <si>
    <t>Katel</t>
  </si>
  <si>
    <t>Katla tüüp</t>
  </si>
  <si>
    <t>pellet</t>
  </si>
  <si>
    <t>puit</t>
  </si>
  <si>
    <t>Korsten</t>
  </si>
  <si>
    <t>Korstna tüüp</t>
  </si>
  <si>
    <t>Korstna kõrgus</t>
  </si>
  <si>
    <t>jm maksumus, €</t>
  </si>
  <si>
    <t>moodul (plokk)</t>
  </si>
  <si>
    <t>korstnahülss</t>
  </si>
  <si>
    <t>moodul (toru)</t>
  </si>
  <si>
    <t>Keskmine (moodul)</t>
  </si>
  <si>
    <t>Mediaan (moodul)</t>
  </si>
  <si>
    <t>Keskmine (hülss)</t>
  </si>
  <si>
    <t>Mediaan (hülss)</t>
  </si>
  <si>
    <t>OK</t>
  </si>
  <si>
    <t>OK, pakkumuses 2 tk hinnaga 11080,01 (koos km), ühe hind 5540.</t>
  </si>
  <si>
    <t>Pakkumus ilma km-ta 5410, siin arvestatud km-ga, mis on 6492.</t>
  </si>
  <si>
    <t>Siin on viga, pakkumuses kirjas, et maksumused ei sisalda käibemaksu. Kui KM-ga arvestada, siis 6480.</t>
  </si>
  <si>
    <t>Allkirjastamise kp 25.07, aga see ei oma olulist tähtsust. Summa ok.</t>
  </si>
  <si>
    <t>Siin on viga, 6667 on ilma km-ta, koos km-ga 8000 eurot.</t>
  </si>
  <si>
    <t>Kaustas "Ahi"</t>
  </si>
  <si>
    <t>Siin on viga, maksumus peaks olema 5900, sest see sisaldab juba käibemaksu, nagu pakkumuses kirjas. Praegusel juhul tundub, et km topelt arvestatud.</t>
  </si>
  <si>
    <t>Kaust "Katel"</t>
  </si>
  <si>
    <t>Kaustas "Korsten"</t>
  </si>
  <si>
    <t>Katel summas 2495, paigaldus 950, ühendustorustik 595 ja segusõlm 290. Kokku 4330. Sellele km juurde 5196, OK.</t>
  </si>
  <si>
    <t>Pakkumus sisaldab erinevaid tooteid.  Ainult katla hind ilma km-ta 4214,47. Otsides täiendavat infot katla kohta, siis lisandub ringpump summas 107,07, torustiku soojustus 91,80, katlamaja paigalduse lisa- ja abimaterjalid 810, katlamaja elektri- ja automaatikatööd 204,25. Kokku 5427,59. + sinna juurde käibemaks, millega oleks hind 6513. Seega kuidas siin 5500 on leitud?</t>
  </si>
  <si>
    <t>Katel 3035, boiler 420. Km juurde tuleb, ligi 4147, mis ümardatud täisarvuks. OK.</t>
  </si>
  <si>
    <t>Pakkumuses kõik tootekoodid kuni korstnani. Kokku 6018,29. Sellele KM lisada, tuleb 7221,95. Ümardatud täisarvuni, mis OK.</t>
  </si>
  <si>
    <t>Kõik peale korstna enda ja selle paigalduse. Summa OK.</t>
  </si>
  <si>
    <t>Kõik tööd peale korstnahülsi, mille maksumus 6974 (ilma km-ta). Summa OK.</t>
  </si>
  <si>
    <t>Pakkumuse maksumus ilma km-ta 12796,26. Sellest on maha võetud muud kulud ja küttelahendus. Kokku 7556,26, millele km lisada, siis summa OK.</t>
  </si>
  <si>
    <t>Katla summa 10 031 ilma km-ta. Km juurde, siis OK.</t>
  </si>
  <si>
    <t>Pakkumuse kogumaksumus ilma km-ta 14325,84. Maha tuleb arvestada radikad ja nende torustik. Kokku 8639,84. Km juurde ning summa on OK.</t>
  </si>
  <si>
    <t>Katlaga seotud kulud kokku 8027. OK.</t>
  </si>
  <si>
    <t>Kui esimese pakkumisega saab asja klaariks, et kuidas see summa leitud, siis saab ka keskmisele anda hinnangu.</t>
  </si>
  <si>
    <t xml:space="preserve">Kui võtta ülaltoodud kommentaare arvesse, siis keskmine ja mediaan peaksid olema teistsugused summad. </t>
  </si>
  <si>
    <t>OK, ümardatud 660 peale, ei oma mõju.</t>
  </si>
  <si>
    <t>Korstnaga seotud kulud eraldi välja toodud summas 826,17 ilma km-ta. Km juurde ning summa OK.</t>
  </si>
  <si>
    <t>Katlaga seotud kulud 9371 ilma km-ta. KM juurde ning summa OK.</t>
  </si>
  <si>
    <t>Pakkumuses on küll 9,5 meetrit kõrguseks, aga ümardatud 10-ni. Iseenesest ei näe siin otsest probleemi. Summa OK.</t>
  </si>
  <si>
    <t>Kaust "Maasoojuspump"</t>
  </si>
  <si>
    <t>Pakkumus sisaldab ka põrandakütet. See on välja jäetud korrektselt. Summa 14 090 (ilma km). Summa OK.</t>
  </si>
  <si>
    <t>Pakkumus sisaldab ka põrandakütet. See on välja jäetud korrektselt. Summa OK.</t>
  </si>
  <si>
    <t>Pakkumus sisaldab ka põrandakütet. See on välja jäetud korrektselt. Ilma põrandakütteta summa 13 870. Koos km summa OK.</t>
  </si>
  <si>
    <t xml:space="preserve">Maakütte kohta pakkumused H-20120 ja H-20121. Summa OK. </t>
  </si>
  <si>
    <t>Pakkumus sisaldab ka radikaid, kui muidu on jäänud mulje, et need kulud on välja võetud, siis siin on praegu sisse jäetud, miks?</t>
  </si>
  <si>
    <t>Välja on jäetud põrandaküttega soetud kulud. Maakütte summa ilma km-ta 11 950 eurot. KM otsa ning summa OK.</t>
  </si>
  <si>
    <t>Pakkumus sisaldab ka radikat ja põrandakütte lahendust, kas need ei peaks välja jääma? Kui jäävad sisse, siis mis põhjustel?</t>
  </si>
  <si>
    <t>Pakkumus sisaldab radikaid, nende maksumus välja jäetud. Ilma selleta summa 18 595 (ilma km). Kui KM otsa, siis summa OK.</t>
  </si>
  <si>
    <t>Pakkumus sisaldab radikaid, nende maksumus välja jäetud. Ilma selleta summa 12 300 (ilma km). Kui KM otsa, siis summa OK.</t>
  </si>
  <si>
    <t>Pakkumus sisaldab radikaid, nende maksumus välja jäetud. Ilma selleta summa 9562,26. Kui KM otsa, summa OK.</t>
  </si>
  <si>
    <t>Pakkumus sisaldab radikaid, nende maksumus välja jäetud. Ilma selleta summa 10 224. Kui KM otsa, summa OK.</t>
  </si>
  <si>
    <t>Pakkumus sisaldab põrandakütet ja selle maksumus välja jäetud. Ilma selleta summa 9203,04. Kui KM otsa, summa OK.</t>
  </si>
  <si>
    <t>Pakkumus sisaldab põrandakütet ja selle maksumus välja jäetud. Ilma selleta summa 9891,45. Kui KM otsa, summa OK.</t>
  </si>
  <si>
    <t>Pakkumus sisaldab põrandakütet ja selle maksumus välja jäetud. Ilma selleta summa 19 513,99. Kui KM otsa, summa OK.</t>
  </si>
  <si>
    <t>Pakkumus sisaldab põrandakütet koos radiaatoritega ja nende maksumused välja jäetud. Ilma selleta summa 20 407. Kui KM otsa, summa OK.</t>
  </si>
  <si>
    <t xml:space="preserve">Kui esitatud küsimustele vastused saab, siis saab anda siin hinnangu, kas keskmine on leitud korrektselt. </t>
  </si>
  <si>
    <t>Kaust "Õhk-vesi soojuspump</t>
  </si>
  <si>
    <t>Pakkumus sisaldab põrandakütet ning radikaid. Need summad maha arvestatud. Ilma nendeta summa 8294,17. Kui KM otsa, siis summa OK.</t>
  </si>
  <si>
    <t xml:space="preserve">Kuidas see summa siin leitud on? Ilma käibemaksuta peaks summa olema 8582, aga ma ei suuda praegu välja mõelda, kuidas see kokku võiks tulla. </t>
  </si>
  <si>
    <t>Pakkumuses ka muid asju peale soojuspumba. Pumba hind 9795 ilma km-ta. KM otsa ning summa OK.</t>
  </si>
  <si>
    <t>Pakkumuses ka muid asju peale soojuspumba. Pumba hind 10 660 ilma km-ta. KM otsa ning summa OK.</t>
  </si>
  <si>
    <t>Pakkumuses ka muid asju peale soojuspumba. Pumba hind 8090 ilma km-ta. KM otsa ning summa OK.</t>
  </si>
  <si>
    <t>Pakkumuses ka muid asju peale soojuspumba. Pumba hind koos transpordiga 6760 ilma km-ta. KM otsa ning summa OK.</t>
  </si>
  <si>
    <t>Pakkumus ilma km-ta. Kui km otsa panna, siis OK.</t>
  </si>
  <si>
    <t xml:space="preserve">Kui tooted kokku liita kuni radiaatoriteni, siis on summaks 7580 ning käibemaks otsa, siis 9096. Et näidatud summat saada, siis peaks nt transport/majutuse summa ka lisama. Kas see on seal sisse arvestatud? </t>
  </si>
  <si>
    <t>Kui üleval olnud küsimustele vastuse saab, siis on võimalik hinnata, kas keskmine on leitud korrektselt.</t>
  </si>
  <si>
    <t>Kaust "Põrandaküte"</t>
  </si>
  <si>
    <t>Pakkumuses on toodud ka põranda valamine, aga seda ei ole siin arvesse võetud. Hind ilma selleta 2964,5. KM otsa ning summa OK.</t>
  </si>
  <si>
    <t>Pakkumuses ka muud peale põrandakütte. Põrandakütte hind ilma km-ta 2820. KM otsa ning summa OK.</t>
  </si>
  <si>
    <t>Pakkumuses ka muud peale põrandakütte. Põrandakütte hind ilma km-ta 1840. KM otsa ning summa OK.</t>
  </si>
  <si>
    <t>Pakkumuses ka muud peale põrandakütte. Põrandakütte hind ilma km-ta 874. KM otsa ning summa OK.</t>
  </si>
  <si>
    <t>Pakkumuses ka muud peale põrandakütte. Põrandakütte hind ilma km-ta 2870. KM otsa ning summa OK.</t>
  </si>
  <si>
    <t>Pakkumuses ka muud peale põrandakütte. Põrandakütte hind ilma km-ta 3512,1. KM otsa ning summa OK.</t>
  </si>
  <si>
    <t>Pakkumuses ka muud peale põrandakütte. Põrandakütte hind ilma km-ta 1723. KM otsa ning summa OK.</t>
  </si>
  <si>
    <t>Kaust "Radiaatorküte"</t>
  </si>
  <si>
    <t>Pakkumuses ka muud peale radikate. Kogus 4 tk. Radikate hind ilma km-ta 1960. KM otsa ning summa OK.</t>
  </si>
  <si>
    <t>Pakkumuses ka muud peale radikate. Kogus 5 tk. Radikate hind ilma km-ta 2750. KM otsa ning summa OK.</t>
  </si>
  <si>
    <t>Pakkumuses ka muud peale radikate. Kogus 3 tk. Radikate hind ilma km-ta 1650. KM otsa ning summa OK.</t>
  </si>
  <si>
    <t>Pakkumuses ka muud peale radikate. Kogus 11 tk. Radikate hind ilma km-ta 4288. KM otsa ning summa OK.</t>
  </si>
  <si>
    <t>Pakkumuses ka muud peale radikate. Kogus 5 tk. Radikate hind ilma km-ta 2650. KM otsa ning summa OK.</t>
  </si>
  <si>
    <t>Pakkumuses ka muud peale radikate. Kogus 6 tk. Radikate hind ilma km-ta 2993. KM otsa ning summa OK.</t>
  </si>
  <si>
    <t>Pakkumuses ka muud peale radikate. Kogus 6 tk. Radikate hind ilma km-ta 4200. KM otsa ning summa OK.</t>
  </si>
  <si>
    <t>Pakkumuses ka muud peale radikate. Kogus 6 tk. Radikate hind ilma km-ta 3116,53. KM otsa ning summa OK.</t>
  </si>
  <si>
    <t>Pakkumuses ka muud peale radikate. Kogus 2 tk. Radikate hind ilma km-ta 1100. KM otsa ning summa OK.</t>
  </si>
  <si>
    <t>Pakkumuses ka muud peale radikate. Kogus 2 tk. Radikate hind ilma km-ta 1300. KM otsa ning summa OK.</t>
  </si>
  <si>
    <t>Pakkumuses ka muud peale radikate. Kogus 2 tk. Radikate hind ilma km-ta 1200. KM otsa ning summa OK.</t>
  </si>
  <si>
    <t xml:space="preserve">Kui saame ühe rea osas asja selgeks, kuidas võiks arvestada tükihinda (kas võtta arvesse 9 tk või 10 tk), siis saab anda hinnangu keskmisele. </t>
  </si>
  <si>
    <t>Kuupäev pakkumuses erinev siin tooduga, aga see ei oma päeva lõpuks tähtsust. Summa OK.</t>
  </si>
  <si>
    <t>Kuidas see summa saadud on? Mul on tunne, et siin on arvud võetud valesti. Iga toote juures "kokku" on juba koos käibemaksuga. Praegusel juhul jääb mulje, et summast 30 173,50 on hakatud põrandakütte ja radiaatoritega seotud tootehindu koos käibemaksuga maha lahutama ja siis saadud summa on käibemaksuga täiendatud. Tegelikult peaks õige summa olema koos käibemaksuga 22 301,40 ning see võib mõjutada ka keskmist hinda siis.</t>
  </si>
  <si>
    <t>Kuidas siin on saadud kindlustunne, et ettevõte esitas summa käibemaksuga? Vaatasin igaks juhuks ettevõtte ajalgu, käibemaksukohustuslaseks sai alles 16.11.2022. a. Pakkumus ise tehtud 20.01.2022, kui ettevõte ei olnud veel ametlikult käibemaksukohustuslane.
Seega kui siin on maksumus olnud käibemaksuta 1317,5, siis km-ga peaks olema 1581. Ning jm hinnaks tuleks sel juhul 198 (kui ümardada üles).</t>
  </si>
  <si>
    <t>Esialgsel hinnangul peaks keskmine suurem olema. Aga kui saab selle viimase osas selgeks, siis saab lõpliku hinnangu anda.</t>
  </si>
  <si>
    <t xml:space="preserve">Pakkumuses ka muud peale radikate. Radikate hind ilma km-ta 3303,23. KM otsa ning summa OK.
Kogus erineb. Kui kokku lugeda radikate read ja tükid, siis tuleb radikate arvuks 10. Samas radikate paigalduse ning termopeade juures on tükkide arvuks võetud 9. Siin võiks arutada, kumb aluseks võtta, sest ta võib hakata mõjutama tükihinna keskmist mingil määral. Mina isiklikult ütleks, et korrektne oleks 10, sest see arv on pakkumuses välja toodud. </t>
  </si>
  <si>
    <t>Ekslikult on radiaatorite ja põrandkütte ridade käibemaks kaks korda sisse arvestatud. Korrektne summa koos käibemaksuga on 22 308.</t>
  </si>
  <si>
    <t>Välja on jäetud ventilatsioonitöödega seotud read 1-4. Summas on arvestatud pakkumuse ridadega 5-11. Summa koos käibemaksuga 10 892.</t>
  </si>
  <si>
    <t>Rida "Transport/majutus" on sisse arvestatud põhjendusega, et maasoojuspumba paigaldus eeldab ka seadmete transporti.</t>
  </si>
  <si>
    <t>Arvestame radiaatorite arvuga 10. Ühe radiaatori maksumus koos käibemaksuga 396.</t>
  </si>
  <si>
    <t>Ekslikult on käibemaks topelt arvestatud. Summa koos käibemaksuga 5900.</t>
  </si>
  <si>
    <t>Ekslikult on arvesse võetud kogu pakkumuse summa 14 400. Summa koos käibemaksuga 12 480.</t>
  </si>
  <si>
    <t>Ekslikult on arvesse võetud kogu pakkumuse summa 13 604. Summa koos käibemaksuga 11 119.</t>
  </si>
  <si>
    <t>RTK-ga konsulteerides võtsime mitte käibemaksukohuslaste ettevõtete pakkumused ilma käibemaksuta. Arvestasime nii-öelda tegeliku pakkumuse maksumusega.</t>
  </si>
  <si>
    <t>Summa koos käibemaksuga 8000.</t>
  </si>
  <si>
    <t xml:space="preserve">Pakkumust uuesti vaadates ei eraldaks katlaga ja soojussõlmega seotud töid. Kõik pakkumuses toodud tööd tehakse katlaruumis ja on vajalikud katla lisamiseks hoone küttesüsteemile. Summa koos käibemaksuga 11 200. </t>
  </si>
  <si>
    <t>Arvestatud on moodulkorstna maksumusega 1318 €  ilma käibemaksuta. Pakkumus ei sisalda infot käibemaksu kohta.                       RTK-ga konsulteerides võtsime mitte käibemaksukohuslaste ettevõtete pakkumused ilma käibemaksuta. Arvestasime nii-öelda tegeliku pakkumuse maksumusega.</t>
  </si>
  <si>
    <t>Põranda ruutmeetrid</t>
  </si>
  <si>
    <r>
      <t>m</t>
    </r>
    <r>
      <rPr>
        <b/>
        <vertAlign val="superscript"/>
        <sz val="11"/>
        <color theme="1"/>
        <rFont val="Calibri"/>
        <family val="2"/>
        <charset val="186"/>
        <scheme val="minor"/>
      </rPr>
      <t>2</t>
    </r>
    <r>
      <rPr>
        <b/>
        <sz val="11"/>
        <color theme="1"/>
        <rFont val="Calibri"/>
        <family val="2"/>
        <charset val="186"/>
        <scheme val="minor"/>
      </rPr>
      <t xml:space="preserve"> maksumus,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</si>
</sst>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charset val="186"/>
      <scheme val="minor"/>
    </font>
    <font>
      <b/>
      <sz val="11"/>
      <color theme="1"/>
      <name val="Calibri"/>
      <family val="2"/>
      <scheme val="minor"/>
    </font>
    <font>
      <sz val="11"/>
      <color theme="1"/>
      <name val="Calibri"/>
      <family val="2"/>
      <scheme val="minor"/>
    </font>
    <font>
      <b/>
      <sz val="11"/>
      <color theme="1"/>
      <name val="Calibri"/>
      <family val="2"/>
      <charset val="186"/>
      <scheme val="minor"/>
    </font>
    <font>
      <sz val="11"/>
      <color rgb="FFFF0000"/>
      <name val="Calibri"/>
      <family val="2"/>
      <charset val="186"/>
      <scheme val="minor"/>
    </font>
    <font>
      <b/>
      <sz val="11"/>
      <color rgb="FFFF0000"/>
      <name val="Calibri"/>
      <family val="2"/>
      <scheme val="minor"/>
    </font>
    <font>
      <b/>
      <sz val="11"/>
      <color rgb="FFFF0000"/>
      <name val="Calibri"/>
      <family val="2"/>
      <charset val="186"/>
      <scheme val="minor"/>
    </font>
    <font>
      <sz val="11"/>
      <color rgb="FFFF0000"/>
      <name val="Calibri"/>
      <family val="2"/>
      <scheme val="minor"/>
    </font>
    <font>
      <sz val="11"/>
      <name val="Calibri"/>
      <family val="2"/>
      <charset val="186"/>
      <scheme val="minor"/>
    </font>
    <font>
      <b/>
      <sz val="11"/>
      <color theme="4"/>
      <name val="Calibri"/>
      <family val="2"/>
      <scheme val="minor"/>
    </font>
    <font>
      <sz val="11"/>
      <color theme="4"/>
      <name val="Calibri"/>
      <family val="2"/>
      <scheme val="minor"/>
    </font>
    <font>
      <sz val="11"/>
      <color theme="4"/>
      <name val="Calibri"/>
      <family val="2"/>
      <charset val="186"/>
      <scheme val="minor"/>
    </font>
    <font>
      <b/>
      <sz val="11"/>
      <color theme="4"/>
      <name val="Calibri"/>
      <family val="2"/>
      <charset val="186"/>
      <scheme val="minor"/>
    </font>
    <font>
      <b/>
      <sz val="11"/>
      <name val="Calibri"/>
      <family val="2"/>
      <scheme val="minor"/>
    </font>
    <font>
      <sz val="11"/>
      <name val="Calibri"/>
      <family val="2"/>
      <scheme val="minor"/>
    </font>
    <font>
      <sz val="11"/>
      <name val="Calibri"/>
      <family val="2"/>
    </font>
    <font>
      <sz val="11"/>
      <color rgb="FF0070C0"/>
      <name val="Calibri"/>
      <family val="2"/>
      <charset val="186"/>
      <scheme val="minor"/>
    </font>
    <font>
      <sz val="11"/>
      <color rgb="FF0070C0"/>
      <name val="Calibri"/>
      <family val="2"/>
      <scheme val="minor"/>
    </font>
    <font>
      <b/>
      <vertAlign val="superscript"/>
      <sz val="11"/>
      <color theme="1"/>
      <name val="Calibri"/>
      <family val="2"/>
      <charset val="186"/>
      <scheme val="minor"/>
    </font>
  </fonts>
  <fills count="3">
    <fill>
      <patternFill patternType="none"/>
    </fill>
    <fill>
      <patternFill patternType="gray125"/>
    </fill>
    <fill>
      <patternFill patternType="solid">
        <fgColor rgb="FFFFFF00"/>
        <bgColor indexed="64"/>
      </patternFill>
    </fill>
  </fills>
  <borders count="3">
    <border>
      <left/>
      <right/>
      <top/>
      <bottom/>
      <diagonal/>
    </border>
    <border>
      <left/>
      <right/>
      <top/>
      <bottom style="thin">
        <color indexed="64"/>
      </bottom>
      <diagonal/>
    </border>
    <border>
      <left/>
      <right/>
      <top/>
      <bottom style="thin">
        <color rgb="FF000000"/>
      </bottom>
      <diagonal/>
    </border>
  </borders>
  <cellStyleXfs count="1">
    <xf numFmtId="0" fontId="0" fillId="0" borderId="0"/>
  </cellStyleXfs>
  <cellXfs count="92">
    <xf numFmtId="0" fontId="0" fillId="0" borderId="0" xfId="0"/>
    <xf numFmtId="0" fontId="4" fillId="0" borderId="0" xfId="0" applyFont="1" applyAlignment="1">
      <alignment horizontal="center" wrapText="1"/>
    </xf>
    <xf numFmtId="1" fontId="4" fillId="0" borderId="0" xfId="0" applyNumberFormat="1" applyFont="1" applyAlignment="1">
      <alignment horizontal="center" wrapText="1"/>
    </xf>
    <xf numFmtId="0" fontId="8" fillId="0" borderId="0" xfId="0" applyFont="1" applyAlignment="1">
      <alignment horizontal="center" wrapText="1"/>
    </xf>
    <xf numFmtId="0" fontId="8" fillId="0" borderId="0" xfId="0" applyFont="1" applyAlignment="1">
      <alignment wrapText="1"/>
    </xf>
    <xf numFmtId="3" fontId="4" fillId="0" borderId="0" xfId="0" applyNumberFormat="1" applyFont="1" applyAlignment="1">
      <alignment wrapText="1"/>
    </xf>
    <xf numFmtId="0" fontId="10" fillId="0" borderId="0" xfId="0" applyFont="1" applyAlignment="1">
      <alignment wrapText="1"/>
    </xf>
    <xf numFmtId="0" fontId="14" fillId="0" borderId="0" xfId="0" applyFont="1" applyAlignment="1">
      <alignment horizontal="center" wrapText="1"/>
    </xf>
    <xf numFmtId="14" fontId="14" fillId="0" borderId="0" xfId="0" applyNumberFormat="1" applyFont="1" applyAlignment="1">
      <alignment horizontal="center" wrapText="1"/>
    </xf>
    <xf numFmtId="3" fontId="14" fillId="0" borderId="0" xfId="0" applyNumberFormat="1" applyFont="1" applyAlignment="1">
      <alignment horizontal="center" wrapText="1"/>
    </xf>
    <xf numFmtId="0" fontId="0" fillId="0" borderId="0" xfId="0" applyAlignment="1">
      <alignment wrapText="1"/>
    </xf>
    <xf numFmtId="0" fontId="0" fillId="0" borderId="0" xfId="0" applyAlignment="1">
      <alignment horizontal="center" wrapText="1"/>
    </xf>
    <xf numFmtId="0" fontId="1" fillId="0" borderId="1" xfId="0" applyFont="1" applyBorder="1" applyAlignment="1">
      <alignment wrapText="1"/>
    </xf>
    <xf numFmtId="0" fontId="1" fillId="0" borderId="1" xfId="0" applyFont="1" applyBorder="1" applyAlignment="1">
      <alignment horizontal="center" wrapText="1"/>
    </xf>
    <xf numFmtId="0" fontId="6" fillId="0" borderId="0" xfId="0" applyFont="1" applyAlignment="1">
      <alignment horizontal="center" wrapText="1"/>
    </xf>
    <xf numFmtId="0" fontId="9" fillId="0" borderId="0" xfId="0" applyFont="1" applyAlignment="1">
      <alignment wrapText="1"/>
    </xf>
    <xf numFmtId="14" fontId="0" fillId="0" borderId="0" xfId="0" applyNumberFormat="1" applyAlignment="1">
      <alignment horizontal="center" wrapText="1"/>
    </xf>
    <xf numFmtId="3" fontId="0" fillId="0" borderId="0" xfId="0" applyNumberFormat="1" applyAlignment="1">
      <alignment horizontal="center" wrapText="1"/>
    </xf>
    <xf numFmtId="0" fontId="14" fillId="0" borderId="0" xfId="0" applyFont="1" applyAlignment="1">
      <alignment wrapText="1"/>
    </xf>
    <xf numFmtId="0" fontId="4" fillId="0" borderId="0" xfId="0" applyFont="1" applyAlignment="1">
      <alignment wrapText="1"/>
    </xf>
    <xf numFmtId="0" fontId="14" fillId="0" borderId="2" xfId="0" applyFont="1" applyBorder="1" applyAlignment="1">
      <alignment wrapText="1"/>
    </xf>
    <xf numFmtId="14" fontId="15" fillId="0" borderId="2" xfId="0" applyNumberFormat="1" applyFont="1" applyBorder="1" applyAlignment="1">
      <alignment horizontal="center" wrapText="1"/>
    </xf>
    <xf numFmtId="0" fontId="14" fillId="0" borderId="2" xfId="0" applyFont="1" applyBorder="1" applyAlignment="1">
      <alignment horizontal="center" wrapText="1"/>
    </xf>
    <xf numFmtId="3" fontId="7" fillId="0" borderId="0" xfId="0" applyNumberFormat="1" applyFont="1" applyAlignment="1">
      <alignment horizontal="center" wrapText="1"/>
    </xf>
    <xf numFmtId="0" fontId="7" fillId="0" borderId="0" xfId="0" applyFont="1" applyAlignment="1">
      <alignment wrapText="1"/>
    </xf>
    <xf numFmtId="0" fontId="7" fillId="0" borderId="0" xfId="0" applyFont="1" applyAlignment="1">
      <alignment horizontal="center" wrapText="1"/>
    </xf>
    <xf numFmtId="3" fontId="13" fillId="0" borderId="0" xfId="0" applyNumberFormat="1" applyFont="1" applyAlignment="1">
      <alignment horizontal="center" wrapText="1"/>
    </xf>
    <xf numFmtId="3" fontId="4" fillId="0" borderId="0" xfId="0" applyNumberFormat="1" applyFont="1" applyAlignment="1">
      <alignment horizontal="center" wrapText="1"/>
    </xf>
    <xf numFmtId="0" fontId="13" fillId="0" borderId="1" xfId="0" applyFont="1" applyBorder="1" applyAlignment="1">
      <alignment wrapText="1"/>
    </xf>
    <xf numFmtId="0" fontId="13" fillId="0" borderId="1" xfId="0" applyFont="1" applyBorder="1" applyAlignment="1">
      <alignment horizontal="center" wrapText="1"/>
    </xf>
    <xf numFmtId="0" fontId="5" fillId="0" borderId="0" xfId="0" applyFont="1" applyAlignment="1">
      <alignment horizontal="center" wrapText="1"/>
    </xf>
    <xf numFmtId="0" fontId="12" fillId="0" borderId="0" xfId="0" applyFont="1" applyAlignment="1">
      <alignment wrapText="1"/>
    </xf>
    <xf numFmtId="14" fontId="14" fillId="0" borderId="2" xfId="0" applyNumberFormat="1" applyFont="1" applyBorder="1" applyAlignment="1">
      <alignment horizontal="center" wrapText="1"/>
    </xf>
    <xf numFmtId="0" fontId="1" fillId="0" borderId="2" xfId="0" applyFont="1" applyBorder="1" applyAlignment="1">
      <alignment horizontal="center" wrapText="1"/>
    </xf>
    <xf numFmtId="0" fontId="3" fillId="0" borderId="2" xfId="0" applyFont="1" applyBorder="1" applyAlignment="1">
      <alignment horizontal="center" wrapText="1"/>
    </xf>
    <xf numFmtId="0" fontId="12" fillId="0" borderId="0" xfId="0" applyFont="1" applyAlignment="1">
      <alignment horizontal="left" wrapText="1"/>
    </xf>
    <xf numFmtId="0" fontId="11" fillId="0" borderId="0" xfId="0" applyFont="1" applyAlignment="1">
      <alignment horizontal="left" wrapText="1"/>
    </xf>
    <xf numFmtId="1" fontId="0" fillId="0" borderId="0" xfId="0" applyNumberFormat="1" applyAlignment="1">
      <alignment horizontal="center" wrapText="1"/>
    </xf>
    <xf numFmtId="14" fontId="8" fillId="0" borderId="0" xfId="0" applyNumberFormat="1" applyFont="1" applyAlignment="1">
      <alignment horizontal="center" wrapText="1"/>
    </xf>
    <xf numFmtId="3" fontId="8" fillId="0" borderId="0" xfId="0" applyNumberFormat="1" applyFont="1" applyAlignment="1">
      <alignment horizontal="center" wrapText="1"/>
    </xf>
    <xf numFmtId="1" fontId="8" fillId="0" borderId="0" xfId="0" applyNumberFormat="1" applyFont="1" applyAlignment="1">
      <alignment horizontal="center" wrapText="1"/>
    </xf>
    <xf numFmtId="0" fontId="8" fillId="0" borderId="2" xfId="0" applyFont="1" applyBorder="1" applyAlignment="1">
      <alignment wrapText="1"/>
    </xf>
    <xf numFmtId="14" fontId="8" fillId="0" borderId="2" xfId="0" applyNumberFormat="1" applyFont="1" applyBorder="1" applyAlignment="1">
      <alignment horizontal="center" wrapText="1"/>
    </xf>
    <xf numFmtId="0" fontId="8" fillId="0" borderId="2" xfId="0" applyFont="1" applyBorder="1" applyAlignment="1">
      <alignment horizontal="center" wrapText="1"/>
    </xf>
    <xf numFmtId="3" fontId="8" fillId="0" borderId="2" xfId="0" applyNumberFormat="1" applyFont="1" applyBorder="1" applyAlignment="1">
      <alignment horizontal="center" wrapText="1"/>
    </xf>
    <xf numFmtId="1" fontId="8" fillId="0" borderId="2" xfId="0" applyNumberFormat="1" applyFont="1" applyBorder="1" applyAlignment="1">
      <alignment horizontal="center" wrapText="1"/>
    </xf>
    <xf numFmtId="0" fontId="10" fillId="0" borderId="0" xfId="0" applyFont="1" applyAlignment="1">
      <alignment horizontal="left" wrapText="1"/>
    </xf>
    <xf numFmtId="3" fontId="1" fillId="0" borderId="0" xfId="0" applyNumberFormat="1" applyFont="1" applyAlignment="1">
      <alignment horizontal="center" wrapText="1"/>
    </xf>
    <xf numFmtId="1" fontId="10" fillId="0" borderId="0" xfId="0" applyNumberFormat="1" applyFont="1" applyAlignment="1">
      <alignment wrapText="1"/>
    </xf>
    <xf numFmtId="3" fontId="2" fillId="0" borderId="0" xfId="0" applyNumberFormat="1" applyFont="1" applyAlignment="1">
      <alignment horizontal="center" wrapText="1"/>
    </xf>
    <xf numFmtId="14" fontId="2" fillId="0" borderId="0" xfId="0" applyNumberFormat="1" applyFont="1" applyAlignment="1">
      <alignment horizontal="center" wrapText="1"/>
    </xf>
    <xf numFmtId="0" fontId="2" fillId="0" borderId="0" xfId="0" applyFont="1" applyAlignment="1">
      <alignment horizontal="center" wrapText="1"/>
    </xf>
    <xf numFmtId="0" fontId="0" fillId="0" borderId="1" xfId="0" applyBorder="1" applyAlignment="1">
      <alignment wrapText="1"/>
    </xf>
    <xf numFmtId="14" fontId="0" fillId="0" borderId="1" xfId="0" applyNumberFormat="1" applyBorder="1" applyAlignment="1">
      <alignment horizontal="center" wrapText="1"/>
    </xf>
    <xf numFmtId="0" fontId="0" fillId="0" borderId="1" xfId="0" applyBorder="1" applyAlignment="1">
      <alignment horizontal="center" wrapText="1"/>
    </xf>
    <xf numFmtId="3" fontId="0" fillId="0" borderId="1" xfId="0" applyNumberFormat="1" applyBorder="1" applyAlignment="1">
      <alignment horizontal="center" wrapText="1"/>
    </xf>
    <xf numFmtId="14" fontId="2" fillId="0" borderId="1" xfId="0" applyNumberFormat="1" applyFont="1" applyBorder="1" applyAlignment="1">
      <alignment horizontal="center" wrapText="1"/>
    </xf>
    <xf numFmtId="0" fontId="2" fillId="0" borderId="1" xfId="0" applyFont="1" applyBorder="1" applyAlignment="1">
      <alignment horizontal="center" wrapText="1"/>
    </xf>
    <xf numFmtId="3" fontId="2" fillId="0" borderId="1" xfId="0" applyNumberFormat="1" applyFont="1" applyBorder="1" applyAlignment="1">
      <alignment horizontal="center" wrapText="1"/>
    </xf>
    <xf numFmtId="0" fontId="6" fillId="0" borderId="0" xfId="0" applyFont="1" applyAlignment="1">
      <alignment wrapText="1"/>
    </xf>
    <xf numFmtId="1" fontId="14" fillId="0" borderId="0" xfId="0" applyNumberFormat="1" applyFont="1" applyAlignment="1">
      <alignment horizontal="center" wrapText="1"/>
    </xf>
    <xf numFmtId="0" fontId="14" fillId="0" borderId="1" xfId="0" applyFont="1" applyBorder="1" applyAlignment="1">
      <alignment wrapText="1"/>
    </xf>
    <xf numFmtId="14" fontId="14" fillId="0" borderId="1" xfId="0" applyNumberFormat="1" applyFont="1" applyBorder="1" applyAlignment="1">
      <alignment horizontal="center" wrapText="1"/>
    </xf>
    <xf numFmtId="0" fontId="14" fillId="0" borderId="1" xfId="0" applyFont="1" applyBorder="1" applyAlignment="1">
      <alignment horizontal="center" wrapText="1"/>
    </xf>
    <xf numFmtId="3" fontId="14" fillId="0" borderId="1" xfId="0" applyNumberFormat="1" applyFont="1" applyBorder="1" applyAlignment="1">
      <alignment horizontal="center" wrapText="1"/>
    </xf>
    <xf numFmtId="1" fontId="14" fillId="0" borderId="1" xfId="0" applyNumberFormat="1" applyFont="1" applyBorder="1" applyAlignment="1">
      <alignment horizontal="center" wrapText="1"/>
    </xf>
    <xf numFmtId="1" fontId="7" fillId="0" borderId="0" xfId="0" applyNumberFormat="1" applyFont="1" applyAlignment="1">
      <alignment horizontal="center" wrapText="1"/>
    </xf>
    <xf numFmtId="0" fontId="7" fillId="2" borderId="0" xfId="0" applyFont="1" applyFill="1" applyAlignment="1">
      <alignment horizontal="center" wrapText="1"/>
    </xf>
    <xf numFmtId="0" fontId="7" fillId="2" borderId="0" xfId="0" applyFont="1" applyFill="1" applyAlignment="1">
      <alignment wrapText="1"/>
    </xf>
    <xf numFmtId="1" fontId="4" fillId="2" borderId="0" xfId="0" applyNumberFormat="1" applyFont="1" applyFill="1" applyAlignment="1">
      <alignment horizontal="center" wrapText="1"/>
    </xf>
    <xf numFmtId="3" fontId="7" fillId="2" borderId="0" xfId="0" applyNumberFormat="1" applyFont="1" applyFill="1" applyAlignment="1">
      <alignment horizontal="center" wrapText="1"/>
    </xf>
    <xf numFmtId="3" fontId="4" fillId="2" borderId="0" xfId="0" applyNumberFormat="1" applyFont="1" applyFill="1" applyAlignment="1">
      <alignment horizontal="center" wrapText="1"/>
    </xf>
    <xf numFmtId="0" fontId="4" fillId="2" borderId="0" xfId="0" applyFont="1" applyFill="1" applyAlignment="1">
      <alignment horizontal="center" wrapText="1"/>
    </xf>
    <xf numFmtId="3" fontId="4" fillId="2" borderId="0" xfId="0" applyNumberFormat="1" applyFont="1" applyFill="1" applyAlignment="1">
      <alignment wrapText="1"/>
    </xf>
    <xf numFmtId="0" fontId="4" fillId="2" borderId="0" xfId="0" applyFont="1" applyFill="1" applyAlignment="1">
      <alignment wrapText="1"/>
    </xf>
    <xf numFmtId="1" fontId="0" fillId="0" borderId="0" xfId="0" applyNumberFormat="1" applyAlignment="1">
      <alignment wrapText="1"/>
    </xf>
    <xf numFmtId="0" fontId="1" fillId="0" borderId="1" xfId="0" applyFont="1" applyBorder="1" applyAlignment="1">
      <alignment vertical="center" wrapText="1"/>
    </xf>
    <xf numFmtId="0" fontId="1" fillId="0" borderId="1" xfId="0" applyFont="1" applyBorder="1" applyAlignment="1">
      <alignment horizontal="center" vertical="center" wrapText="1"/>
    </xf>
    <xf numFmtId="3" fontId="16" fillId="0" borderId="0" xfId="0" applyNumberFormat="1" applyFont="1" applyAlignment="1">
      <alignment horizontal="center" wrapText="1"/>
    </xf>
    <xf numFmtId="3" fontId="17" fillId="0" borderId="0" xfId="0" applyNumberFormat="1" applyFont="1" applyAlignment="1">
      <alignment horizontal="center" wrapText="1"/>
    </xf>
    <xf numFmtId="0" fontId="16" fillId="0" borderId="0" xfId="0" applyFont="1" applyAlignment="1">
      <alignment wrapText="1"/>
    </xf>
    <xf numFmtId="1" fontId="17" fillId="0" borderId="0" xfId="0" applyNumberFormat="1" applyFont="1" applyAlignment="1">
      <alignment horizontal="center" wrapText="1"/>
    </xf>
    <xf numFmtId="3" fontId="17" fillId="0" borderId="2" xfId="0" applyNumberFormat="1" applyFont="1" applyBorder="1" applyAlignment="1">
      <alignment horizontal="center" wrapText="1"/>
    </xf>
    <xf numFmtId="3" fontId="1" fillId="0" borderId="0" xfId="0" applyNumberFormat="1" applyFont="1" applyAlignment="1">
      <alignment wrapText="1"/>
    </xf>
    <xf numFmtId="0" fontId="3" fillId="0" borderId="1" xfId="0" applyFont="1" applyBorder="1"/>
    <xf numFmtId="0" fontId="0" fillId="0" borderId="0" xfId="0" applyAlignment="1">
      <alignment horizontal="center"/>
    </xf>
    <xf numFmtId="0" fontId="0" fillId="0" borderId="1" xfId="0" applyBorder="1" applyAlignment="1">
      <alignment horizontal="center"/>
    </xf>
    <xf numFmtId="0" fontId="3" fillId="0" borderId="1" xfId="0" applyFont="1" applyBorder="1" applyAlignment="1">
      <alignment horizontal="center"/>
    </xf>
    <xf numFmtId="1" fontId="0" fillId="0" borderId="0" xfId="0" applyNumberFormat="1" applyAlignment="1">
      <alignment horizontal="center"/>
    </xf>
    <xf numFmtId="1" fontId="0" fillId="0" borderId="1" xfId="0" applyNumberFormat="1" applyBorder="1" applyAlignment="1">
      <alignment horizontal="center"/>
    </xf>
    <xf numFmtId="3" fontId="1" fillId="0" borderId="0" xfId="0" applyNumberFormat="1" applyFont="1" applyAlignment="1">
      <alignment horizontal="center"/>
    </xf>
    <xf numFmtId="3" fontId="0" fillId="0" borderId="0" xfId="0" applyNumberFormat="1" applyAlignment="1">
      <alignment horizontal="center"/>
    </xf>
  </cellXfs>
  <cellStyles count="1">
    <cellStyle name="Normaallaa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i kujundu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FB0E8-583B-491B-8CC2-D0ADEBA82AD8}">
  <dimension ref="A3:N57"/>
  <sheetViews>
    <sheetView showGridLines="0" topLeftCell="E37" workbookViewId="0">
      <selection activeCell="G13" sqref="G13"/>
    </sheetView>
  </sheetViews>
  <sheetFormatPr defaultColWidth="9.1796875" defaultRowHeight="14.5" x14ac:dyDescent="0.35"/>
  <cols>
    <col min="1" max="1" width="8.1796875" style="10" customWidth="1"/>
    <col min="2" max="2" width="16.1796875" style="10" bestFit="1" customWidth="1"/>
    <col min="3" max="3" width="18.7265625" style="11" bestFit="1" customWidth="1"/>
    <col min="4" max="4" width="16.54296875" style="11" customWidth="1"/>
    <col min="5" max="5" width="14.453125" style="11" customWidth="1"/>
    <col min="6" max="6" width="46.54296875" style="10" customWidth="1"/>
    <col min="7" max="7" width="34" style="10" customWidth="1"/>
    <col min="8" max="8" width="30" style="10" customWidth="1"/>
    <col min="9" max="10" width="20.26953125" style="10" customWidth="1"/>
    <col min="11" max="11" width="15.453125" style="10" customWidth="1"/>
    <col min="12" max="12" width="16.1796875" style="10" customWidth="1"/>
    <col min="13" max="13" width="41.54296875" style="10" customWidth="1"/>
    <col min="14" max="14" width="39.81640625" style="10" customWidth="1"/>
    <col min="15" max="15" width="9.1796875" style="10"/>
    <col min="16" max="16" width="19.7265625" style="10" bestFit="1" customWidth="1"/>
    <col min="17" max="17" width="10.54296875" style="10" bestFit="1" customWidth="1"/>
    <col min="18" max="18" width="21.26953125" style="10" bestFit="1" customWidth="1"/>
    <col min="19" max="16384" width="9.1796875" style="10"/>
  </cols>
  <sheetData>
    <row r="3" spans="2:14" ht="29" x14ac:dyDescent="0.35">
      <c r="B3" s="76" t="s">
        <v>0</v>
      </c>
      <c r="C3" s="77" t="s">
        <v>1</v>
      </c>
      <c r="D3" s="77" t="s">
        <v>2</v>
      </c>
      <c r="E3" s="77" t="s">
        <v>3</v>
      </c>
      <c r="F3" s="14" t="s">
        <v>56</v>
      </c>
      <c r="G3" s="14"/>
      <c r="H3" s="14"/>
      <c r="I3" s="76" t="s">
        <v>4</v>
      </c>
      <c r="J3" s="76" t="s">
        <v>1</v>
      </c>
      <c r="K3" s="76" t="s">
        <v>2</v>
      </c>
      <c r="L3" s="76" t="s">
        <v>3</v>
      </c>
      <c r="M3" s="59" t="s">
        <v>73</v>
      </c>
    </row>
    <row r="4" spans="2:14" x14ac:dyDescent="0.35">
      <c r="B4" s="10">
        <v>1</v>
      </c>
      <c r="C4" s="16">
        <v>44645</v>
      </c>
      <c r="D4" s="11">
        <v>9</v>
      </c>
      <c r="E4" s="17">
        <v>14376</v>
      </c>
      <c r="F4" s="23" t="s">
        <v>30</v>
      </c>
      <c r="G4" s="23"/>
      <c r="H4" s="23"/>
      <c r="I4" s="10">
        <v>1</v>
      </c>
      <c r="J4" s="16">
        <v>44642</v>
      </c>
      <c r="K4" s="11">
        <v>11</v>
      </c>
      <c r="L4" s="17">
        <v>9208</v>
      </c>
      <c r="M4" s="19" t="s">
        <v>30</v>
      </c>
    </row>
    <row r="5" spans="2:14" ht="72.5" x14ac:dyDescent="0.35">
      <c r="B5" s="10">
        <v>2</v>
      </c>
      <c r="C5" s="16">
        <v>44649</v>
      </c>
      <c r="D5" s="11">
        <v>8</v>
      </c>
      <c r="E5" s="17">
        <v>14970</v>
      </c>
      <c r="F5" s="23" t="s">
        <v>30</v>
      </c>
      <c r="G5" s="23"/>
      <c r="H5" s="23"/>
      <c r="I5" s="4">
        <v>2</v>
      </c>
      <c r="J5" s="38">
        <v>44652</v>
      </c>
      <c r="K5" s="3">
        <v>8</v>
      </c>
      <c r="L5" s="39">
        <v>9696</v>
      </c>
      <c r="M5" s="74" t="s">
        <v>81</v>
      </c>
      <c r="N5" s="80" t="s">
        <v>111</v>
      </c>
    </row>
    <row r="6" spans="2:14" ht="43.5" x14ac:dyDescent="0.35">
      <c r="B6" s="10">
        <v>3</v>
      </c>
      <c r="C6" s="16">
        <v>44655</v>
      </c>
      <c r="D6" s="11">
        <v>8</v>
      </c>
      <c r="E6" s="17">
        <v>14600</v>
      </c>
      <c r="F6" s="23" t="s">
        <v>30</v>
      </c>
      <c r="G6" s="23"/>
      <c r="H6" s="23"/>
      <c r="I6" s="10">
        <v>3</v>
      </c>
      <c r="J6" s="16">
        <v>44642</v>
      </c>
      <c r="K6" s="11">
        <v>8</v>
      </c>
      <c r="L6" s="17">
        <v>9953</v>
      </c>
      <c r="M6" s="19" t="s">
        <v>74</v>
      </c>
    </row>
    <row r="7" spans="2:14" x14ac:dyDescent="0.35">
      <c r="B7" s="10">
        <v>4</v>
      </c>
      <c r="C7" s="16">
        <v>44635</v>
      </c>
      <c r="D7" s="11">
        <v>12</v>
      </c>
      <c r="E7" s="17">
        <v>18845</v>
      </c>
      <c r="F7" s="23" t="s">
        <v>30</v>
      </c>
      <c r="G7" s="23"/>
      <c r="H7" s="23"/>
      <c r="I7" s="10">
        <v>4</v>
      </c>
      <c r="J7" s="16">
        <v>44644</v>
      </c>
      <c r="K7" s="11">
        <v>8</v>
      </c>
      <c r="L7" s="17">
        <v>9300</v>
      </c>
      <c r="M7" s="19" t="s">
        <v>30</v>
      </c>
    </row>
    <row r="8" spans="2:14" ht="58" x14ac:dyDescent="0.35">
      <c r="B8" s="10">
        <v>5</v>
      </c>
      <c r="C8" s="16">
        <v>44634</v>
      </c>
      <c r="D8" s="11">
        <v>12</v>
      </c>
      <c r="E8" s="17">
        <v>14993</v>
      </c>
      <c r="F8" s="23" t="s">
        <v>30</v>
      </c>
      <c r="G8" s="23"/>
      <c r="H8" s="23"/>
      <c r="I8" s="10">
        <v>5</v>
      </c>
      <c r="J8" s="16">
        <v>44706</v>
      </c>
      <c r="K8" s="11">
        <v>8</v>
      </c>
      <c r="L8" s="78">
        <v>10892</v>
      </c>
      <c r="M8" s="74" t="s">
        <v>75</v>
      </c>
      <c r="N8" s="80" t="s">
        <v>110</v>
      </c>
    </row>
    <row r="9" spans="2:14" x14ac:dyDescent="0.35">
      <c r="B9" s="10">
        <v>6</v>
      </c>
      <c r="C9" s="16">
        <v>44631</v>
      </c>
      <c r="D9" s="11">
        <v>12</v>
      </c>
      <c r="E9" s="17">
        <v>14200</v>
      </c>
      <c r="F9" s="23" t="s">
        <v>30</v>
      </c>
      <c r="G9" s="23"/>
      <c r="H9" s="23"/>
      <c r="I9" s="10">
        <v>6</v>
      </c>
      <c r="J9" s="16">
        <v>44703</v>
      </c>
      <c r="K9" s="11">
        <v>7</v>
      </c>
      <c r="L9" s="17">
        <v>10991</v>
      </c>
      <c r="M9" s="19" t="s">
        <v>30</v>
      </c>
    </row>
    <row r="10" spans="2:14" x14ac:dyDescent="0.35">
      <c r="B10" s="18">
        <v>7</v>
      </c>
      <c r="C10" s="8">
        <v>44651</v>
      </c>
      <c r="D10" s="7">
        <v>12</v>
      </c>
      <c r="E10" s="9">
        <v>14190</v>
      </c>
      <c r="F10" s="23" t="s">
        <v>30</v>
      </c>
      <c r="G10" s="23"/>
      <c r="H10" s="23"/>
      <c r="I10" s="10">
        <v>7</v>
      </c>
      <c r="J10" s="16">
        <v>44692</v>
      </c>
      <c r="K10" s="11">
        <v>11</v>
      </c>
      <c r="L10" s="17">
        <v>8614</v>
      </c>
      <c r="M10" s="19" t="s">
        <v>30</v>
      </c>
    </row>
    <row r="11" spans="2:14" x14ac:dyDescent="0.35">
      <c r="B11" s="18">
        <v>8</v>
      </c>
      <c r="C11" s="8">
        <v>44557</v>
      </c>
      <c r="D11" s="7">
        <v>14</v>
      </c>
      <c r="E11" s="9">
        <v>13516</v>
      </c>
      <c r="F11" s="23" t="s">
        <v>30</v>
      </c>
      <c r="G11" s="23"/>
      <c r="H11" s="23"/>
      <c r="I11" s="10">
        <v>8</v>
      </c>
      <c r="J11" s="16">
        <v>44684</v>
      </c>
      <c r="K11" s="11">
        <v>12</v>
      </c>
      <c r="L11" s="17">
        <v>9786</v>
      </c>
      <c r="M11" s="19" t="s">
        <v>30</v>
      </c>
    </row>
    <row r="12" spans="2:14" ht="43.5" x14ac:dyDescent="0.35">
      <c r="B12" s="18">
        <v>9</v>
      </c>
      <c r="C12" s="8">
        <v>44649</v>
      </c>
      <c r="D12" s="7">
        <v>12</v>
      </c>
      <c r="E12" s="9">
        <v>16908</v>
      </c>
      <c r="F12" s="23" t="s">
        <v>57</v>
      </c>
      <c r="G12" s="23"/>
      <c r="H12" s="23"/>
      <c r="I12" s="10">
        <v>9</v>
      </c>
      <c r="J12" s="16">
        <v>44654</v>
      </c>
      <c r="K12" s="11">
        <v>9</v>
      </c>
      <c r="L12" s="17">
        <v>8767</v>
      </c>
      <c r="M12" s="19" t="s">
        <v>30</v>
      </c>
    </row>
    <row r="13" spans="2:14" ht="29" x14ac:dyDescent="0.35">
      <c r="B13" s="18">
        <v>10</v>
      </c>
      <c r="C13" s="8">
        <v>44649</v>
      </c>
      <c r="D13" s="7">
        <v>9</v>
      </c>
      <c r="E13" s="9">
        <v>12540</v>
      </c>
      <c r="F13" s="23" t="s">
        <v>58</v>
      </c>
      <c r="G13" s="23"/>
      <c r="H13" s="23"/>
      <c r="I13" s="10">
        <v>10</v>
      </c>
      <c r="J13" s="16">
        <v>44634</v>
      </c>
      <c r="K13" s="11">
        <v>10</v>
      </c>
      <c r="L13" s="17">
        <v>11212</v>
      </c>
      <c r="M13" s="19" t="s">
        <v>30</v>
      </c>
    </row>
    <row r="14" spans="2:14" ht="43.5" x14ac:dyDescent="0.35">
      <c r="B14" s="18">
        <v>11</v>
      </c>
      <c r="C14" s="8">
        <v>44645</v>
      </c>
      <c r="D14" s="7">
        <v>12</v>
      </c>
      <c r="E14" s="9">
        <v>16644</v>
      </c>
      <c r="F14" s="23" t="s">
        <v>59</v>
      </c>
      <c r="G14" s="23"/>
      <c r="H14" s="23"/>
      <c r="I14" s="10">
        <v>11</v>
      </c>
      <c r="J14" s="16">
        <v>44649</v>
      </c>
      <c r="K14" s="11">
        <v>14</v>
      </c>
      <c r="L14" s="49">
        <v>10841</v>
      </c>
      <c r="M14" s="19" t="s">
        <v>30</v>
      </c>
    </row>
    <row r="15" spans="2:14" ht="29" x14ac:dyDescent="0.35">
      <c r="B15" s="18">
        <v>12</v>
      </c>
      <c r="C15" s="8">
        <v>44653</v>
      </c>
      <c r="D15" s="7">
        <v>12</v>
      </c>
      <c r="E15" s="9">
        <v>12923</v>
      </c>
      <c r="F15" s="27" t="s">
        <v>60</v>
      </c>
      <c r="G15" s="27"/>
      <c r="H15" s="27"/>
      <c r="I15" s="10">
        <v>12</v>
      </c>
      <c r="J15" s="50">
        <v>44649</v>
      </c>
      <c r="K15" s="51">
        <v>10</v>
      </c>
      <c r="L15" s="49">
        <v>11195</v>
      </c>
      <c r="M15" s="19" t="s">
        <v>30</v>
      </c>
    </row>
    <row r="16" spans="2:14" x14ac:dyDescent="0.35">
      <c r="B16" s="18">
        <v>13</v>
      </c>
      <c r="C16" s="8">
        <v>44655</v>
      </c>
      <c r="D16" s="7">
        <v>9</v>
      </c>
      <c r="E16" s="9">
        <v>15552</v>
      </c>
      <c r="F16" s="27" t="s">
        <v>30</v>
      </c>
      <c r="G16" s="27"/>
      <c r="H16" s="27"/>
      <c r="I16" s="10">
        <v>13</v>
      </c>
      <c r="J16" s="50">
        <v>44711</v>
      </c>
      <c r="K16" s="51">
        <v>15</v>
      </c>
      <c r="L16" s="49">
        <v>9990</v>
      </c>
      <c r="M16" s="19" t="s">
        <v>30</v>
      </c>
    </row>
    <row r="17" spans="1:13" x14ac:dyDescent="0.35">
      <c r="B17" s="18">
        <v>14</v>
      </c>
      <c r="C17" s="8">
        <v>44656</v>
      </c>
      <c r="D17" s="7">
        <v>12</v>
      </c>
      <c r="E17" s="9">
        <v>16380</v>
      </c>
      <c r="F17" s="27" t="s">
        <v>30</v>
      </c>
      <c r="G17" s="27"/>
      <c r="H17" s="27"/>
      <c r="I17" s="10">
        <v>14</v>
      </c>
      <c r="J17" s="50">
        <v>44648</v>
      </c>
      <c r="K17" s="49">
        <v>16</v>
      </c>
      <c r="L17" s="49">
        <v>12198</v>
      </c>
      <c r="M17" s="19" t="s">
        <v>30</v>
      </c>
    </row>
    <row r="18" spans="1:13" ht="43.5" x14ac:dyDescent="0.35">
      <c r="B18" s="18">
        <v>15</v>
      </c>
      <c r="C18" s="8">
        <v>44656</v>
      </c>
      <c r="D18" s="7">
        <v>6</v>
      </c>
      <c r="E18" s="79">
        <v>12480</v>
      </c>
      <c r="F18" s="71" t="s">
        <v>61</v>
      </c>
      <c r="G18" s="78" t="s">
        <v>114</v>
      </c>
      <c r="H18" s="27"/>
      <c r="I18" s="10">
        <v>15</v>
      </c>
      <c r="J18" s="50">
        <v>44655</v>
      </c>
      <c r="K18" s="49">
        <v>15</v>
      </c>
      <c r="L18" s="49">
        <v>10297</v>
      </c>
      <c r="M18" s="19" t="s">
        <v>30</v>
      </c>
    </row>
    <row r="19" spans="1:13" ht="43.5" x14ac:dyDescent="0.35">
      <c r="B19" s="18">
        <v>16</v>
      </c>
      <c r="C19" s="8">
        <v>44655</v>
      </c>
      <c r="D19" s="7">
        <v>6</v>
      </c>
      <c r="E19" s="9">
        <v>10693</v>
      </c>
      <c r="F19" s="1" t="s">
        <v>30</v>
      </c>
      <c r="G19" s="1"/>
      <c r="H19" s="1"/>
      <c r="I19" s="10">
        <v>16</v>
      </c>
      <c r="J19" s="50">
        <v>44655</v>
      </c>
      <c r="K19" s="51">
        <v>13</v>
      </c>
      <c r="L19" s="49">
        <v>11754</v>
      </c>
      <c r="M19" s="19" t="s">
        <v>76</v>
      </c>
    </row>
    <row r="20" spans="1:13" ht="43.5" x14ac:dyDescent="0.35">
      <c r="A20" s="19"/>
      <c r="B20" s="18">
        <v>17</v>
      </c>
      <c r="C20" s="8">
        <v>44656</v>
      </c>
      <c r="D20" s="7">
        <v>7</v>
      </c>
      <c r="E20" s="9">
        <v>14340</v>
      </c>
      <c r="F20" s="5" t="s">
        <v>62</v>
      </c>
      <c r="G20" s="5"/>
      <c r="H20" s="5"/>
      <c r="I20" s="10">
        <v>17</v>
      </c>
      <c r="J20" s="50">
        <v>44656</v>
      </c>
      <c r="K20" s="49">
        <v>12</v>
      </c>
      <c r="L20" s="49">
        <v>12792</v>
      </c>
      <c r="M20" s="19" t="s">
        <v>77</v>
      </c>
    </row>
    <row r="21" spans="1:13" x14ac:dyDescent="0.35">
      <c r="B21" s="18">
        <v>18</v>
      </c>
      <c r="C21" s="8">
        <v>44656</v>
      </c>
      <c r="D21" s="7">
        <v>6</v>
      </c>
      <c r="E21" s="9">
        <v>12350</v>
      </c>
      <c r="F21" s="27" t="s">
        <v>30</v>
      </c>
      <c r="G21" s="27"/>
      <c r="H21" s="27"/>
      <c r="I21" s="10">
        <v>18</v>
      </c>
      <c r="J21" s="50">
        <v>44650</v>
      </c>
      <c r="K21" s="49">
        <v>12</v>
      </c>
      <c r="L21" s="49">
        <v>9966</v>
      </c>
      <c r="M21" s="19" t="s">
        <v>30</v>
      </c>
    </row>
    <row r="22" spans="1:13" x14ac:dyDescent="0.35">
      <c r="B22" s="18">
        <v>19</v>
      </c>
      <c r="C22" s="8">
        <v>44645</v>
      </c>
      <c r="D22" s="7">
        <v>7</v>
      </c>
      <c r="E22" s="9">
        <v>10631</v>
      </c>
      <c r="F22" s="27" t="s">
        <v>30</v>
      </c>
      <c r="G22" s="27"/>
      <c r="H22" s="27"/>
      <c r="I22" s="10">
        <v>19</v>
      </c>
      <c r="J22" s="50">
        <v>44650</v>
      </c>
      <c r="K22" s="49">
        <v>9</v>
      </c>
      <c r="L22" s="49">
        <v>14217</v>
      </c>
      <c r="M22" s="19" t="s">
        <v>30</v>
      </c>
    </row>
    <row r="23" spans="1:13" x14ac:dyDescent="0.35">
      <c r="B23" s="18">
        <v>20</v>
      </c>
      <c r="C23" s="8">
        <v>44656</v>
      </c>
      <c r="D23" s="7">
        <v>8</v>
      </c>
      <c r="E23" s="9">
        <v>10476</v>
      </c>
      <c r="F23" s="27" t="s">
        <v>30</v>
      </c>
      <c r="G23" s="27"/>
      <c r="H23" s="27"/>
      <c r="I23" s="10">
        <v>20</v>
      </c>
      <c r="J23" s="50">
        <v>44651</v>
      </c>
      <c r="K23" s="49">
        <v>16</v>
      </c>
      <c r="L23" s="49">
        <v>13344</v>
      </c>
      <c r="M23" s="19" t="s">
        <v>30</v>
      </c>
    </row>
    <row r="24" spans="1:13" x14ac:dyDescent="0.35">
      <c r="B24" s="18">
        <v>21</v>
      </c>
      <c r="C24" s="8">
        <v>44642</v>
      </c>
      <c r="D24" s="7">
        <v>7</v>
      </c>
      <c r="E24" s="9">
        <v>10200</v>
      </c>
      <c r="F24" s="27" t="s">
        <v>30</v>
      </c>
      <c r="G24" s="27"/>
      <c r="H24" s="27"/>
      <c r="I24" s="10">
        <v>21</v>
      </c>
      <c r="J24" s="50">
        <v>44648</v>
      </c>
      <c r="K24" s="49">
        <v>8</v>
      </c>
      <c r="L24" s="49">
        <v>7939</v>
      </c>
      <c r="M24" s="19" t="s">
        <v>30</v>
      </c>
    </row>
    <row r="25" spans="1:13" x14ac:dyDescent="0.35">
      <c r="B25" s="18">
        <v>22</v>
      </c>
      <c r="C25" s="8">
        <v>44655</v>
      </c>
      <c r="D25" s="7">
        <v>6</v>
      </c>
      <c r="E25" s="9">
        <v>11094</v>
      </c>
      <c r="F25" s="27" t="s">
        <v>30</v>
      </c>
      <c r="G25" s="27"/>
      <c r="H25" s="27"/>
      <c r="I25" s="10">
        <v>22</v>
      </c>
      <c r="J25" s="50">
        <v>44649</v>
      </c>
      <c r="K25" s="49">
        <v>12</v>
      </c>
      <c r="L25" s="49">
        <v>9525</v>
      </c>
      <c r="M25" s="19" t="s">
        <v>30</v>
      </c>
    </row>
    <row r="26" spans="1:13" x14ac:dyDescent="0.35">
      <c r="B26" s="18">
        <v>23</v>
      </c>
      <c r="C26" s="8">
        <v>44690</v>
      </c>
      <c r="D26" s="7">
        <v>6</v>
      </c>
      <c r="E26" s="9">
        <v>12630</v>
      </c>
      <c r="F26" s="27" t="s">
        <v>30</v>
      </c>
      <c r="G26" s="27"/>
      <c r="H26" s="27"/>
      <c r="I26" s="10">
        <v>23</v>
      </c>
      <c r="J26" s="50">
        <v>44643</v>
      </c>
      <c r="K26" s="49">
        <v>12</v>
      </c>
      <c r="L26" s="49">
        <v>8515</v>
      </c>
      <c r="M26" s="19" t="s">
        <v>30</v>
      </c>
    </row>
    <row r="27" spans="1:13" x14ac:dyDescent="0.35">
      <c r="B27" s="18">
        <v>24</v>
      </c>
      <c r="C27" s="8">
        <v>44687</v>
      </c>
      <c r="D27" s="7">
        <v>7</v>
      </c>
      <c r="E27" s="9">
        <v>14119</v>
      </c>
      <c r="F27" s="27" t="s">
        <v>30</v>
      </c>
      <c r="G27" s="27"/>
      <c r="H27" s="27"/>
      <c r="I27" s="10">
        <v>24</v>
      </c>
      <c r="J27" s="50">
        <v>44656</v>
      </c>
      <c r="K27" s="49">
        <v>8</v>
      </c>
      <c r="L27" s="49">
        <v>9099</v>
      </c>
      <c r="M27" s="19" t="s">
        <v>30</v>
      </c>
    </row>
    <row r="28" spans="1:13" x14ac:dyDescent="0.35">
      <c r="B28" s="18">
        <v>25</v>
      </c>
      <c r="C28" s="8">
        <v>44680</v>
      </c>
      <c r="D28" s="7">
        <v>8</v>
      </c>
      <c r="E28" s="9">
        <v>15663</v>
      </c>
      <c r="F28" s="27" t="s">
        <v>30</v>
      </c>
      <c r="G28" s="27"/>
      <c r="H28" s="27"/>
      <c r="I28" s="10">
        <v>25</v>
      </c>
      <c r="J28" s="50">
        <v>44655</v>
      </c>
      <c r="K28" s="49">
        <v>9</v>
      </c>
      <c r="L28" s="49">
        <v>8760</v>
      </c>
      <c r="M28" s="19" t="s">
        <v>30</v>
      </c>
    </row>
    <row r="29" spans="1:13" x14ac:dyDescent="0.35">
      <c r="B29" s="18">
        <v>26</v>
      </c>
      <c r="C29" s="8">
        <v>44655</v>
      </c>
      <c r="D29" s="7">
        <v>6</v>
      </c>
      <c r="E29" s="9">
        <v>12240</v>
      </c>
      <c r="F29" s="27" t="s">
        <v>30</v>
      </c>
      <c r="G29" s="27"/>
      <c r="H29" s="27"/>
      <c r="I29" s="10">
        <v>26</v>
      </c>
      <c r="J29" s="50">
        <v>44656</v>
      </c>
      <c r="K29" s="49">
        <v>8</v>
      </c>
      <c r="L29" s="49">
        <v>8995</v>
      </c>
      <c r="M29" s="19" t="s">
        <v>30</v>
      </c>
    </row>
    <row r="30" spans="1:13" x14ac:dyDescent="0.35">
      <c r="B30" s="18">
        <v>27</v>
      </c>
      <c r="C30" s="8">
        <v>44656</v>
      </c>
      <c r="D30" s="7">
        <v>8</v>
      </c>
      <c r="E30" s="9">
        <v>13260</v>
      </c>
      <c r="F30" s="27" t="s">
        <v>30</v>
      </c>
      <c r="G30" s="27"/>
      <c r="H30" s="27"/>
      <c r="I30" s="10">
        <v>27</v>
      </c>
      <c r="J30" s="50">
        <v>44683</v>
      </c>
      <c r="K30" s="49">
        <v>8</v>
      </c>
      <c r="L30" s="49">
        <v>8041</v>
      </c>
      <c r="M30" s="19" t="s">
        <v>30</v>
      </c>
    </row>
    <row r="31" spans="1:13" ht="43.5" x14ac:dyDescent="0.35">
      <c r="B31" s="18">
        <v>28</v>
      </c>
      <c r="C31" s="8">
        <v>44699</v>
      </c>
      <c r="D31" s="7">
        <v>9</v>
      </c>
      <c r="E31" s="79">
        <v>11119</v>
      </c>
      <c r="F31" s="72" t="s">
        <v>63</v>
      </c>
      <c r="G31" s="78" t="s">
        <v>115</v>
      </c>
      <c r="H31" s="1"/>
      <c r="I31" s="10">
        <v>28</v>
      </c>
      <c r="J31" s="50">
        <v>44677</v>
      </c>
      <c r="K31" s="51">
        <v>11</v>
      </c>
      <c r="L31" s="49">
        <v>8680</v>
      </c>
      <c r="M31" s="19" t="s">
        <v>30</v>
      </c>
    </row>
    <row r="32" spans="1:13" x14ac:dyDescent="0.35">
      <c r="B32" s="18">
        <v>29</v>
      </c>
      <c r="C32" s="8">
        <v>44655</v>
      </c>
      <c r="D32" s="7">
        <v>7</v>
      </c>
      <c r="E32" s="9">
        <v>13171</v>
      </c>
      <c r="F32" s="1" t="s">
        <v>30</v>
      </c>
      <c r="G32" s="1"/>
      <c r="H32" s="1"/>
      <c r="I32" s="10">
        <v>29</v>
      </c>
      <c r="J32" s="50">
        <v>44651</v>
      </c>
      <c r="K32" s="51">
        <v>8</v>
      </c>
      <c r="L32" s="49">
        <v>9540</v>
      </c>
      <c r="M32" s="19" t="s">
        <v>30</v>
      </c>
    </row>
    <row r="33" spans="2:13" x14ac:dyDescent="0.35">
      <c r="B33" s="18">
        <v>30</v>
      </c>
      <c r="C33" s="8">
        <v>44641</v>
      </c>
      <c r="D33" s="7">
        <v>5</v>
      </c>
      <c r="E33" s="9">
        <v>11164</v>
      </c>
      <c r="F33" s="1" t="s">
        <v>30</v>
      </c>
      <c r="G33" s="1"/>
      <c r="H33" s="1"/>
      <c r="I33" s="10">
        <v>30</v>
      </c>
      <c r="J33" s="50">
        <v>44655</v>
      </c>
      <c r="K33" s="51">
        <v>11</v>
      </c>
      <c r="L33" s="49">
        <v>8400</v>
      </c>
      <c r="M33" s="19" t="s">
        <v>30</v>
      </c>
    </row>
    <row r="34" spans="2:13" ht="43.5" x14ac:dyDescent="0.35">
      <c r="B34" s="18">
        <v>31</v>
      </c>
      <c r="C34" s="8">
        <v>44656</v>
      </c>
      <c r="D34" s="7">
        <v>14</v>
      </c>
      <c r="E34" s="9">
        <v>22314</v>
      </c>
      <c r="F34" s="1" t="s">
        <v>64</v>
      </c>
      <c r="G34" s="1"/>
      <c r="H34" s="1"/>
      <c r="I34" s="10">
        <v>31</v>
      </c>
      <c r="J34" s="50">
        <v>44655</v>
      </c>
      <c r="K34" s="51">
        <v>11</v>
      </c>
      <c r="L34" s="49">
        <v>8802</v>
      </c>
      <c r="M34" s="19" t="s">
        <v>30</v>
      </c>
    </row>
    <row r="35" spans="2:13" ht="43.5" x14ac:dyDescent="0.35">
      <c r="B35" s="18">
        <v>32</v>
      </c>
      <c r="C35" s="8">
        <v>44655</v>
      </c>
      <c r="D35" s="7">
        <v>18</v>
      </c>
      <c r="E35" s="9">
        <v>19704</v>
      </c>
      <c r="F35" s="1" t="s">
        <v>30</v>
      </c>
      <c r="G35" s="1"/>
      <c r="H35" s="1"/>
      <c r="I35" s="10">
        <v>32</v>
      </c>
      <c r="J35" s="50">
        <v>44655</v>
      </c>
      <c r="K35" s="51">
        <v>11</v>
      </c>
      <c r="L35" s="49">
        <v>9708</v>
      </c>
      <c r="M35" s="19" t="s">
        <v>78</v>
      </c>
    </row>
    <row r="36" spans="2:13" ht="43.5" x14ac:dyDescent="0.35">
      <c r="B36" s="18">
        <v>33</v>
      </c>
      <c r="C36" s="8">
        <v>44642</v>
      </c>
      <c r="D36" s="7">
        <v>8</v>
      </c>
      <c r="E36" s="9">
        <v>14760</v>
      </c>
      <c r="F36" s="1" t="s">
        <v>65</v>
      </c>
      <c r="G36" s="1"/>
      <c r="H36" s="1"/>
      <c r="I36" s="10">
        <v>33</v>
      </c>
      <c r="J36" s="50">
        <v>44691</v>
      </c>
      <c r="K36" s="51">
        <v>12</v>
      </c>
      <c r="L36" s="49">
        <v>7434</v>
      </c>
      <c r="M36" s="19" t="s">
        <v>30</v>
      </c>
    </row>
    <row r="37" spans="2:13" ht="43.5" x14ac:dyDescent="0.35">
      <c r="B37" s="18">
        <v>34</v>
      </c>
      <c r="C37" s="8">
        <v>44655</v>
      </c>
      <c r="D37" s="7">
        <v>8</v>
      </c>
      <c r="E37" s="9">
        <v>11474</v>
      </c>
      <c r="F37" s="1" t="s">
        <v>66</v>
      </c>
      <c r="G37" s="1"/>
      <c r="H37" s="1"/>
      <c r="I37" s="10">
        <v>34</v>
      </c>
      <c r="J37" s="50">
        <v>44679</v>
      </c>
      <c r="K37" s="51">
        <v>9</v>
      </c>
      <c r="L37" s="49">
        <v>7837</v>
      </c>
      <c r="M37" s="19" t="s">
        <v>30</v>
      </c>
    </row>
    <row r="38" spans="2:13" ht="43.5" x14ac:dyDescent="0.35">
      <c r="B38" s="18">
        <v>35</v>
      </c>
      <c r="C38" s="8">
        <v>44652</v>
      </c>
      <c r="D38" s="7">
        <v>8</v>
      </c>
      <c r="E38" s="9">
        <v>12269</v>
      </c>
      <c r="F38" s="1" t="s">
        <v>67</v>
      </c>
      <c r="G38" s="1"/>
      <c r="H38" s="1"/>
      <c r="I38" s="10">
        <v>35</v>
      </c>
      <c r="J38" s="50">
        <v>44686</v>
      </c>
      <c r="K38" s="51">
        <v>8</v>
      </c>
      <c r="L38" s="49">
        <v>11980</v>
      </c>
      <c r="M38" s="19" t="s">
        <v>30</v>
      </c>
    </row>
    <row r="39" spans="2:13" x14ac:dyDescent="0.35">
      <c r="B39" s="18">
        <v>36</v>
      </c>
      <c r="C39" s="8">
        <v>44641</v>
      </c>
      <c r="D39" s="7">
        <v>8</v>
      </c>
      <c r="E39" s="9">
        <v>13037</v>
      </c>
      <c r="F39" s="27" t="s">
        <v>30</v>
      </c>
      <c r="G39" s="27"/>
      <c r="H39" s="27"/>
      <c r="I39" s="10">
        <v>36</v>
      </c>
      <c r="J39" s="50">
        <v>44649</v>
      </c>
      <c r="K39" s="49">
        <v>7</v>
      </c>
      <c r="L39" s="49">
        <v>8065</v>
      </c>
      <c r="M39" s="19" t="s">
        <v>30</v>
      </c>
    </row>
    <row r="40" spans="2:13" ht="43.5" x14ac:dyDescent="0.35">
      <c r="B40" s="10">
        <v>37</v>
      </c>
      <c r="C40" s="16">
        <v>44643</v>
      </c>
      <c r="D40" s="11">
        <v>5</v>
      </c>
      <c r="E40" s="17">
        <v>11044</v>
      </c>
      <c r="F40" s="1" t="s">
        <v>68</v>
      </c>
      <c r="G40" s="1"/>
      <c r="H40" s="1"/>
      <c r="I40" s="10">
        <v>37</v>
      </c>
      <c r="J40" s="50">
        <v>44662</v>
      </c>
      <c r="K40" s="51">
        <v>8</v>
      </c>
      <c r="L40" s="49">
        <v>6900</v>
      </c>
      <c r="M40" s="19" t="s">
        <v>30</v>
      </c>
    </row>
    <row r="41" spans="2:13" ht="43.5" x14ac:dyDescent="0.35">
      <c r="B41" s="10">
        <v>38</v>
      </c>
      <c r="C41" s="16">
        <v>44641</v>
      </c>
      <c r="D41" s="11">
        <v>8</v>
      </c>
      <c r="E41" s="17">
        <v>11870</v>
      </c>
      <c r="F41" s="1" t="s">
        <v>69</v>
      </c>
      <c r="G41" s="1"/>
      <c r="H41" s="1"/>
      <c r="I41" s="10">
        <v>38</v>
      </c>
      <c r="J41" s="50">
        <v>44650</v>
      </c>
      <c r="K41" s="51">
        <v>6</v>
      </c>
      <c r="L41" s="49">
        <v>8112</v>
      </c>
      <c r="M41" s="19" t="s">
        <v>79</v>
      </c>
    </row>
    <row r="42" spans="2:13" x14ac:dyDescent="0.35">
      <c r="B42" s="10">
        <v>39</v>
      </c>
      <c r="C42" s="16">
        <v>44642</v>
      </c>
      <c r="D42" s="11">
        <v>7</v>
      </c>
      <c r="E42" s="17">
        <v>12375</v>
      </c>
      <c r="F42" s="1" t="s">
        <v>30</v>
      </c>
      <c r="G42" s="1"/>
      <c r="H42" s="1"/>
      <c r="I42" s="10">
        <v>39</v>
      </c>
      <c r="J42" s="50">
        <v>44650</v>
      </c>
      <c r="K42" s="51">
        <v>8</v>
      </c>
      <c r="L42" s="49">
        <v>12916</v>
      </c>
      <c r="M42" s="19" t="s">
        <v>30</v>
      </c>
    </row>
    <row r="43" spans="2:13" ht="130.5" x14ac:dyDescent="0.35">
      <c r="B43" s="10">
        <v>40</v>
      </c>
      <c r="C43" s="16">
        <v>44655</v>
      </c>
      <c r="D43" s="11">
        <v>18</v>
      </c>
      <c r="E43" s="78">
        <v>22308</v>
      </c>
      <c r="F43" s="72" t="s">
        <v>105</v>
      </c>
      <c r="G43" s="78" t="s">
        <v>109</v>
      </c>
      <c r="H43" s="1"/>
      <c r="I43" s="10">
        <v>40</v>
      </c>
      <c r="J43" s="50">
        <v>44652</v>
      </c>
      <c r="K43" s="51">
        <v>8</v>
      </c>
      <c r="L43" s="49">
        <v>13546</v>
      </c>
      <c r="M43" s="19" t="s">
        <v>30</v>
      </c>
    </row>
    <row r="44" spans="2:13" ht="43.5" x14ac:dyDescent="0.35">
      <c r="B44" s="10">
        <v>41</v>
      </c>
      <c r="C44" s="16">
        <v>44653</v>
      </c>
      <c r="D44" s="11">
        <v>18</v>
      </c>
      <c r="E44" s="17">
        <v>23417</v>
      </c>
      <c r="F44" s="1" t="s">
        <v>70</v>
      </c>
      <c r="G44" s="1"/>
      <c r="H44" s="27"/>
      <c r="I44" s="10">
        <v>41</v>
      </c>
      <c r="J44" s="50">
        <v>44673</v>
      </c>
      <c r="K44" s="49">
        <v>9</v>
      </c>
      <c r="L44" s="49">
        <v>7982</v>
      </c>
      <c r="M44" s="19" t="s">
        <v>80</v>
      </c>
    </row>
    <row r="45" spans="2:13" ht="43.5" x14ac:dyDescent="0.35">
      <c r="B45" s="10">
        <v>42</v>
      </c>
      <c r="C45" s="16">
        <v>44657</v>
      </c>
      <c r="D45" s="11">
        <v>18</v>
      </c>
      <c r="E45" s="17">
        <v>24488</v>
      </c>
      <c r="F45" s="1" t="s">
        <v>71</v>
      </c>
      <c r="G45" s="1"/>
      <c r="H45" s="27"/>
      <c r="I45" s="10">
        <v>42</v>
      </c>
      <c r="J45" s="50">
        <v>44649</v>
      </c>
      <c r="K45" s="49">
        <v>6</v>
      </c>
      <c r="L45" s="49">
        <v>8200</v>
      </c>
      <c r="M45" s="19" t="s">
        <v>30</v>
      </c>
    </row>
    <row r="46" spans="2:13" x14ac:dyDescent="0.35">
      <c r="B46" s="10">
        <v>43</v>
      </c>
      <c r="C46" s="16">
        <v>44649</v>
      </c>
      <c r="D46" s="11">
        <v>9</v>
      </c>
      <c r="E46" s="17">
        <v>11241</v>
      </c>
      <c r="F46" s="27" t="s">
        <v>30</v>
      </c>
      <c r="G46" s="27"/>
      <c r="H46" s="27"/>
      <c r="I46" s="10">
        <v>43</v>
      </c>
      <c r="J46" s="50">
        <v>44655</v>
      </c>
      <c r="K46" s="49">
        <v>8</v>
      </c>
      <c r="L46" s="49">
        <v>8100</v>
      </c>
      <c r="M46" s="19" t="s">
        <v>30</v>
      </c>
    </row>
    <row r="47" spans="2:13" x14ac:dyDescent="0.35">
      <c r="B47" s="10">
        <v>44</v>
      </c>
      <c r="C47" s="16">
        <v>44649</v>
      </c>
      <c r="D47" s="11">
        <v>9</v>
      </c>
      <c r="E47" s="17">
        <v>14472</v>
      </c>
      <c r="F47" s="27" t="s">
        <v>30</v>
      </c>
      <c r="G47" s="27"/>
      <c r="H47" s="27"/>
      <c r="I47" s="10">
        <v>44</v>
      </c>
      <c r="J47" s="50">
        <v>44655</v>
      </c>
      <c r="K47" s="49">
        <v>7</v>
      </c>
      <c r="L47" s="49">
        <v>8411</v>
      </c>
      <c r="M47" s="19" t="s">
        <v>30</v>
      </c>
    </row>
    <row r="48" spans="2:13" x14ac:dyDescent="0.35">
      <c r="B48" s="10">
        <v>45</v>
      </c>
      <c r="C48" s="16">
        <v>44648</v>
      </c>
      <c r="D48" s="11">
        <v>10</v>
      </c>
      <c r="E48" s="17">
        <v>14426</v>
      </c>
      <c r="F48" s="27" t="s">
        <v>30</v>
      </c>
      <c r="G48" s="27"/>
      <c r="H48" s="27"/>
      <c r="I48" s="10">
        <v>45</v>
      </c>
      <c r="J48" s="50">
        <v>44643</v>
      </c>
      <c r="K48" s="49">
        <v>11</v>
      </c>
      <c r="L48" s="49">
        <v>8667</v>
      </c>
      <c r="M48" s="19" t="s">
        <v>30</v>
      </c>
    </row>
    <row r="49" spans="2:13" x14ac:dyDescent="0.35">
      <c r="B49" s="10">
        <v>46</v>
      </c>
      <c r="C49" s="16">
        <v>44655</v>
      </c>
      <c r="D49" s="11">
        <v>8</v>
      </c>
      <c r="E49" s="17">
        <v>12272</v>
      </c>
      <c r="F49" s="27" t="s">
        <v>30</v>
      </c>
      <c r="G49" s="27"/>
      <c r="H49" s="27"/>
      <c r="I49" s="10">
        <v>46</v>
      </c>
      <c r="J49" s="50">
        <v>44648</v>
      </c>
      <c r="K49" s="49">
        <v>10</v>
      </c>
      <c r="L49" s="49">
        <v>7662</v>
      </c>
      <c r="M49" s="19" t="s">
        <v>30</v>
      </c>
    </row>
    <row r="50" spans="2:13" x14ac:dyDescent="0.35">
      <c r="B50" s="10">
        <v>47</v>
      </c>
      <c r="C50" s="16">
        <v>44656</v>
      </c>
      <c r="D50" s="11">
        <v>6</v>
      </c>
      <c r="E50" s="17">
        <v>12657</v>
      </c>
      <c r="F50" s="1" t="s">
        <v>30</v>
      </c>
      <c r="G50" s="1"/>
      <c r="H50" s="1"/>
      <c r="I50" s="10">
        <v>47</v>
      </c>
      <c r="J50" s="50">
        <v>44649</v>
      </c>
      <c r="K50" s="51">
        <v>6</v>
      </c>
      <c r="L50" s="49">
        <v>7670</v>
      </c>
      <c r="M50" s="19" t="s">
        <v>30</v>
      </c>
    </row>
    <row r="51" spans="2:13" x14ac:dyDescent="0.35">
      <c r="B51" s="10">
        <v>48</v>
      </c>
      <c r="C51" s="16">
        <v>44651</v>
      </c>
      <c r="D51" s="11">
        <v>8</v>
      </c>
      <c r="E51" s="17">
        <v>12830</v>
      </c>
      <c r="F51" s="1" t="s">
        <v>30</v>
      </c>
      <c r="G51" s="1"/>
      <c r="H51" s="1"/>
      <c r="I51" s="10">
        <v>48</v>
      </c>
      <c r="J51" s="50">
        <v>44649</v>
      </c>
      <c r="K51" s="51">
        <v>6</v>
      </c>
      <c r="L51" s="49">
        <v>8423</v>
      </c>
      <c r="M51" s="19" t="s">
        <v>30</v>
      </c>
    </row>
    <row r="52" spans="2:13" x14ac:dyDescent="0.35">
      <c r="B52" s="10">
        <v>49</v>
      </c>
      <c r="C52" s="16">
        <v>44656</v>
      </c>
      <c r="D52" s="11">
        <v>7</v>
      </c>
      <c r="E52" s="17">
        <v>10135</v>
      </c>
      <c r="F52" s="1" t="s">
        <v>30</v>
      </c>
      <c r="G52" s="1"/>
      <c r="H52" s="1"/>
      <c r="I52" s="10">
        <v>49</v>
      </c>
      <c r="J52" s="50">
        <v>44655</v>
      </c>
      <c r="K52" s="51">
        <v>9</v>
      </c>
      <c r="L52" s="49">
        <v>8448</v>
      </c>
      <c r="M52" s="19" t="s">
        <v>30</v>
      </c>
    </row>
    <row r="53" spans="2:13" x14ac:dyDescent="0.35">
      <c r="B53" s="52">
        <v>50</v>
      </c>
      <c r="C53" s="53">
        <v>44656</v>
      </c>
      <c r="D53" s="54">
        <v>12</v>
      </c>
      <c r="E53" s="55">
        <v>12162</v>
      </c>
      <c r="F53" s="1" t="s">
        <v>30</v>
      </c>
      <c r="G53" s="1"/>
      <c r="H53" s="1"/>
      <c r="I53" s="52">
        <v>50</v>
      </c>
      <c r="J53" s="56">
        <v>44649</v>
      </c>
      <c r="K53" s="57">
        <v>8</v>
      </c>
      <c r="L53" s="58">
        <v>8789</v>
      </c>
      <c r="M53" s="19" t="s">
        <v>30</v>
      </c>
    </row>
    <row r="54" spans="2:13" ht="43.5" x14ac:dyDescent="0.35">
      <c r="D54" s="11" t="s">
        <v>12</v>
      </c>
      <c r="E54" s="47">
        <f>AVERAGE(E4:E53)</f>
        <v>14110.44</v>
      </c>
      <c r="F54" s="73" t="s">
        <v>72</v>
      </c>
      <c r="G54" s="5"/>
      <c r="H54" s="5"/>
      <c r="J54" s="11"/>
      <c r="K54" s="11" t="s">
        <v>12</v>
      </c>
      <c r="L54" s="47">
        <f>AVERAGE(L4:L53)</f>
        <v>9603.18</v>
      </c>
      <c r="M54" s="74" t="s">
        <v>82</v>
      </c>
    </row>
    <row r="55" spans="2:13" x14ac:dyDescent="0.35">
      <c r="D55" s="11" t="s">
        <v>13</v>
      </c>
      <c r="E55" s="17">
        <f>MEDIAN(E4:E53)</f>
        <v>13104</v>
      </c>
      <c r="F55" s="5"/>
      <c r="G55" s="5"/>
      <c r="H55" s="5"/>
      <c r="J55" s="11"/>
      <c r="K55" s="11" t="s">
        <v>13</v>
      </c>
      <c r="L55" s="17">
        <f>MEDIAN(L4:L53)</f>
        <v>9047</v>
      </c>
      <c r="M55" s="19"/>
    </row>
    <row r="56" spans="2:13" x14ac:dyDescent="0.35">
      <c r="E56" s="17"/>
      <c r="F56" s="5"/>
      <c r="G56" s="5"/>
      <c r="H56" s="5"/>
      <c r="I56" s="19"/>
    </row>
    <row r="57" spans="2:13" x14ac:dyDescent="0.35">
      <c r="F57" s="5"/>
      <c r="G57" s="5"/>
      <c r="H57" s="5"/>
      <c r="I57" s="19"/>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8BE24-A155-4A73-9F72-144BD4B773E8}">
  <dimension ref="B2:J53"/>
  <sheetViews>
    <sheetView showGridLines="0" topLeftCell="A31" workbookViewId="0">
      <selection activeCell="I49" sqref="I49"/>
    </sheetView>
  </sheetViews>
  <sheetFormatPr defaultColWidth="9.1796875" defaultRowHeight="14.5" x14ac:dyDescent="0.35"/>
  <cols>
    <col min="1" max="1" width="8.1796875" style="10" customWidth="1"/>
    <col min="2" max="2" width="13.54296875" style="10" customWidth="1"/>
    <col min="3" max="3" width="18.453125" style="10" bestFit="1" customWidth="1"/>
    <col min="4" max="4" width="15.1796875" style="10" customWidth="1"/>
    <col min="5" max="5" width="19.7265625" style="10" bestFit="1" customWidth="1"/>
    <col min="6" max="6" width="47.7265625" style="10" customWidth="1"/>
    <col min="7" max="7" width="56.7265625" style="10" customWidth="1"/>
    <col min="8" max="8" width="37.54296875" style="10" customWidth="1"/>
    <col min="9" max="9" width="34" style="10" customWidth="1"/>
    <col min="10" max="10" width="22.453125" style="11" customWidth="1"/>
    <col min="11" max="11" width="10.54296875" style="10" bestFit="1" customWidth="1"/>
    <col min="12" max="12" width="21.26953125" style="10" bestFit="1" customWidth="1"/>
    <col min="13" max="13" width="9.1796875" style="10"/>
    <col min="14" max="14" width="18.26953125" style="10" bestFit="1" customWidth="1"/>
    <col min="15" max="15" width="19.1796875" style="10" bestFit="1" customWidth="1"/>
    <col min="16" max="16" width="19.7265625" style="10" bestFit="1" customWidth="1"/>
    <col min="17" max="18" width="9.1796875" style="10"/>
    <col min="19" max="19" width="19.7265625" style="10" bestFit="1" customWidth="1"/>
    <col min="20" max="20" width="10.54296875" style="10" bestFit="1" customWidth="1"/>
    <col min="21" max="21" width="21.26953125" style="10" bestFit="1" customWidth="1"/>
    <col min="22" max="16384" width="9.1796875" style="10"/>
  </cols>
  <sheetData>
    <row r="2" spans="2:10" x14ac:dyDescent="0.35">
      <c r="G2" s="6"/>
    </row>
    <row r="3" spans="2:10" x14ac:dyDescent="0.35">
      <c r="B3" s="12" t="s">
        <v>8</v>
      </c>
      <c r="C3" s="13" t="s">
        <v>1</v>
      </c>
      <c r="D3" s="13" t="s">
        <v>9</v>
      </c>
      <c r="E3" s="13" t="s">
        <v>3</v>
      </c>
      <c r="F3" s="14" t="s">
        <v>36</v>
      </c>
      <c r="G3" s="15"/>
    </row>
    <row r="4" spans="2:10" x14ac:dyDescent="0.35">
      <c r="B4" s="10">
        <v>1</v>
      </c>
      <c r="C4" s="16">
        <v>44652</v>
      </c>
      <c r="D4" s="11" t="s">
        <v>10</v>
      </c>
      <c r="E4" s="17">
        <v>7200</v>
      </c>
      <c r="F4" s="1" t="s">
        <v>30</v>
      </c>
      <c r="G4" s="6"/>
    </row>
    <row r="5" spans="2:10" x14ac:dyDescent="0.35">
      <c r="B5" s="18">
        <v>2</v>
      </c>
      <c r="C5" s="8">
        <v>44650</v>
      </c>
      <c r="D5" s="7" t="s">
        <v>11</v>
      </c>
      <c r="E5" s="9">
        <v>5787</v>
      </c>
      <c r="F5" s="1" t="s">
        <v>30</v>
      </c>
      <c r="G5" s="6"/>
    </row>
    <row r="6" spans="2:10" x14ac:dyDescent="0.35">
      <c r="B6" s="18">
        <v>3</v>
      </c>
      <c r="C6" s="8">
        <v>44654</v>
      </c>
      <c r="D6" s="7" t="s">
        <v>11</v>
      </c>
      <c r="E6" s="9">
        <v>7505</v>
      </c>
      <c r="F6" s="2" t="s">
        <v>30</v>
      </c>
      <c r="G6" s="6"/>
    </row>
    <row r="7" spans="2:10" ht="29" x14ac:dyDescent="0.35">
      <c r="B7" s="18">
        <v>4</v>
      </c>
      <c r="C7" s="8">
        <v>44650</v>
      </c>
      <c r="D7" s="7" t="s">
        <v>11</v>
      </c>
      <c r="E7" s="9">
        <v>5961</v>
      </c>
      <c r="F7" s="2" t="s">
        <v>104</v>
      </c>
      <c r="G7" s="6"/>
    </row>
    <row r="8" spans="2:10" x14ac:dyDescent="0.35">
      <c r="B8" s="18">
        <v>5</v>
      </c>
      <c r="C8" s="8">
        <v>44637</v>
      </c>
      <c r="D8" s="7" t="s">
        <v>10</v>
      </c>
      <c r="E8" s="9">
        <v>5311</v>
      </c>
      <c r="F8" s="2" t="s">
        <v>30</v>
      </c>
      <c r="G8" s="6"/>
    </row>
    <row r="9" spans="2:10" x14ac:dyDescent="0.35">
      <c r="B9" s="18">
        <v>6</v>
      </c>
      <c r="C9" s="8">
        <v>44653</v>
      </c>
      <c r="D9" s="7" t="s">
        <v>10</v>
      </c>
      <c r="E9" s="9">
        <v>5940</v>
      </c>
      <c r="F9" s="2" t="s">
        <v>30</v>
      </c>
      <c r="G9" s="6"/>
    </row>
    <row r="10" spans="2:10" ht="29" x14ac:dyDescent="0.35">
      <c r="B10" s="18">
        <v>7</v>
      </c>
      <c r="C10" s="8">
        <v>44648</v>
      </c>
      <c r="D10" s="7" t="s">
        <v>11</v>
      </c>
      <c r="E10" s="9">
        <v>5540</v>
      </c>
      <c r="F10" s="2" t="s">
        <v>31</v>
      </c>
      <c r="G10" s="6"/>
    </row>
    <row r="11" spans="2:10" ht="29" x14ac:dyDescent="0.35">
      <c r="B11" s="18">
        <v>8</v>
      </c>
      <c r="C11" s="8">
        <v>44775</v>
      </c>
      <c r="D11" s="7" t="s">
        <v>10</v>
      </c>
      <c r="E11" s="9">
        <v>6492</v>
      </c>
      <c r="F11" s="2" t="s">
        <v>32</v>
      </c>
      <c r="G11" s="6"/>
    </row>
    <row r="12" spans="2:10" ht="43.5" x14ac:dyDescent="0.35">
      <c r="B12" s="18">
        <v>9</v>
      </c>
      <c r="C12" s="7"/>
      <c r="D12" s="7" t="s">
        <v>10</v>
      </c>
      <c r="E12" s="79">
        <v>5900</v>
      </c>
      <c r="F12" s="69" t="s">
        <v>37</v>
      </c>
      <c r="G12" s="6" t="s">
        <v>113</v>
      </c>
    </row>
    <row r="13" spans="2:10" s="19" customFormat="1" ht="43.5" x14ac:dyDescent="0.35">
      <c r="B13" s="18">
        <v>10</v>
      </c>
      <c r="C13" s="8">
        <v>44767</v>
      </c>
      <c r="D13" s="7" t="s">
        <v>10</v>
      </c>
      <c r="E13" s="9">
        <v>5400</v>
      </c>
      <c r="F13" s="69" t="s">
        <v>33</v>
      </c>
      <c r="G13" s="6" t="s">
        <v>116</v>
      </c>
      <c r="J13" s="1"/>
    </row>
    <row r="14" spans="2:10" ht="29" x14ac:dyDescent="0.35">
      <c r="B14" s="18">
        <v>11</v>
      </c>
      <c r="C14" s="8">
        <v>44739</v>
      </c>
      <c r="D14" s="7" t="s">
        <v>10</v>
      </c>
      <c r="E14" s="9">
        <v>6580</v>
      </c>
      <c r="F14" s="2" t="s">
        <v>34</v>
      </c>
      <c r="G14" s="6"/>
    </row>
    <row r="15" spans="2:10" x14ac:dyDescent="0.35">
      <c r="B15" s="18">
        <v>12</v>
      </c>
      <c r="C15" s="8">
        <v>44752</v>
      </c>
      <c r="D15" s="7" t="s">
        <v>10</v>
      </c>
      <c r="E15" s="9">
        <v>7283</v>
      </c>
      <c r="F15" s="2" t="s">
        <v>30</v>
      </c>
      <c r="G15" s="6"/>
    </row>
    <row r="16" spans="2:10" s="24" customFormat="1" ht="29" x14ac:dyDescent="0.35">
      <c r="B16" s="20">
        <v>13</v>
      </c>
      <c r="C16" s="21">
        <v>44754</v>
      </c>
      <c r="D16" s="22" t="s">
        <v>10</v>
      </c>
      <c r="E16" s="82">
        <v>8000</v>
      </c>
      <c r="F16" s="70" t="s">
        <v>35</v>
      </c>
      <c r="G16" s="6" t="s">
        <v>117</v>
      </c>
      <c r="J16" s="25"/>
    </row>
    <row r="17" spans="2:10" ht="43.5" x14ac:dyDescent="0.35">
      <c r="B17" s="18"/>
      <c r="C17" s="18"/>
      <c r="D17" s="7" t="s">
        <v>12</v>
      </c>
      <c r="E17" s="26">
        <f>AVERAGE(E4:E16)</f>
        <v>6376.8461538461543</v>
      </c>
      <c r="F17" s="71" t="s">
        <v>51</v>
      </c>
      <c r="G17" s="48"/>
    </row>
    <row r="18" spans="2:10" x14ac:dyDescent="0.35">
      <c r="B18" s="18"/>
      <c r="C18" s="7"/>
      <c r="D18" s="7" t="s">
        <v>13</v>
      </c>
      <c r="E18" s="9">
        <f>MEDIAN(E4:E16)</f>
        <v>5961</v>
      </c>
      <c r="F18" s="27"/>
      <c r="G18" s="6"/>
    </row>
    <row r="19" spans="2:10" x14ac:dyDescent="0.35">
      <c r="C19" s="11"/>
      <c r="G19" s="6"/>
    </row>
    <row r="20" spans="2:10" x14ac:dyDescent="0.35">
      <c r="C20" s="11"/>
      <c r="G20" s="6"/>
    </row>
    <row r="21" spans="2:10" x14ac:dyDescent="0.35">
      <c r="C21" s="11"/>
      <c r="G21" s="6"/>
    </row>
    <row r="22" spans="2:10" x14ac:dyDescent="0.35">
      <c r="B22" s="28" t="s">
        <v>15</v>
      </c>
      <c r="C22" s="29" t="s">
        <v>1</v>
      </c>
      <c r="D22" s="29" t="s">
        <v>16</v>
      </c>
      <c r="E22" s="29" t="s">
        <v>3</v>
      </c>
      <c r="F22" s="30" t="s">
        <v>38</v>
      </c>
      <c r="G22" s="31"/>
    </row>
    <row r="23" spans="2:10" ht="116" x14ac:dyDescent="0.35">
      <c r="B23" s="18">
        <v>1</v>
      </c>
      <c r="C23" s="8">
        <v>44692</v>
      </c>
      <c r="D23" s="7" t="s">
        <v>17</v>
      </c>
      <c r="E23" s="79">
        <v>11200</v>
      </c>
      <c r="F23" s="72" t="s">
        <v>41</v>
      </c>
      <c r="G23" s="6" t="s">
        <v>118</v>
      </c>
    </row>
    <row r="24" spans="2:10" ht="43.5" x14ac:dyDescent="0.35">
      <c r="B24" s="18">
        <v>2</v>
      </c>
      <c r="C24" s="8">
        <v>44693</v>
      </c>
      <c r="D24" s="7" t="s">
        <v>17</v>
      </c>
      <c r="E24" s="9">
        <v>5196</v>
      </c>
      <c r="F24" s="1" t="s">
        <v>40</v>
      </c>
      <c r="G24" s="6"/>
    </row>
    <row r="25" spans="2:10" s="4" customFormat="1" ht="29" x14ac:dyDescent="0.35">
      <c r="B25" s="18">
        <v>3</v>
      </c>
      <c r="C25" s="8">
        <v>44627</v>
      </c>
      <c r="D25" s="7" t="s">
        <v>17</v>
      </c>
      <c r="E25" s="9">
        <v>4147</v>
      </c>
      <c r="F25" s="1" t="s">
        <v>42</v>
      </c>
      <c r="G25" s="6"/>
      <c r="J25" s="3"/>
    </row>
    <row r="26" spans="2:10" s="19" customFormat="1" ht="43.5" x14ac:dyDescent="0.35">
      <c r="B26" s="18">
        <v>4</v>
      </c>
      <c r="C26" s="8">
        <v>44637</v>
      </c>
      <c r="D26" s="7" t="s">
        <v>17</v>
      </c>
      <c r="E26" s="9">
        <v>7222</v>
      </c>
      <c r="F26" s="1" t="s">
        <v>43</v>
      </c>
      <c r="G26" s="6"/>
      <c r="J26" s="1"/>
    </row>
    <row r="27" spans="2:10" x14ac:dyDescent="0.35">
      <c r="B27" s="18">
        <v>5</v>
      </c>
      <c r="C27" s="8">
        <v>44677</v>
      </c>
      <c r="D27" s="7" t="s">
        <v>17</v>
      </c>
      <c r="E27" s="9">
        <v>10547</v>
      </c>
      <c r="F27" s="1" t="s">
        <v>44</v>
      </c>
      <c r="G27" s="6"/>
    </row>
    <row r="28" spans="2:10" ht="29" x14ac:dyDescent="0.35">
      <c r="B28" s="18">
        <v>6</v>
      </c>
      <c r="C28" s="8">
        <v>44679</v>
      </c>
      <c r="D28" s="7" t="s">
        <v>17</v>
      </c>
      <c r="E28" s="9">
        <v>8369</v>
      </c>
      <c r="F28" s="1" t="s">
        <v>45</v>
      </c>
      <c r="G28" s="6"/>
    </row>
    <row r="29" spans="2:10" ht="43.5" x14ac:dyDescent="0.35">
      <c r="B29" s="18">
        <v>7</v>
      </c>
      <c r="C29" s="8">
        <v>44733</v>
      </c>
      <c r="D29" s="7" t="s">
        <v>18</v>
      </c>
      <c r="E29" s="9">
        <v>9067</v>
      </c>
      <c r="F29" s="1" t="s">
        <v>46</v>
      </c>
      <c r="G29" s="6"/>
    </row>
    <row r="30" spans="2:10" x14ac:dyDescent="0.35">
      <c r="B30" s="18">
        <v>8</v>
      </c>
      <c r="C30" s="8">
        <v>44685</v>
      </c>
      <c r="D30" s="7" t="s">
        <v>18</v>
      </c>
      <c r="E30" s="9">
        <v>12037</v>
      </c>
      <c r="F30" s="1" t="s">
        <v>47</v>
      </c>
      <c r="G30" s="6"/>
    </row>
    <row r="31" spans="2:10" s="4" customFormat="1" ht="43.5" x14ac:dyDescent="0.35">
      <c r="B31" s="18">
        <v>9</v>
      </c>
      <c r="C31" s="8">
        <v>44656</v>
      </c>
      <c r="D31" s="7" t="s">
        <v>18</v>
      </c>
      <c r="E31" s="9">
        <v>10357</v>
      </c>
      <c r="F31" s="1" t="s">
        <v>48</v>
      </c>
      <c r="G31" s="6"/>
      <c r="J31" s="3"/>
    </row>
    <row r="32" spans="2:10" ht="29" x14ac:dyDescent="0.35">
      <c r="B32" s="18">
        <v>10</v>
      </c>
      <c r="C32" s="8">
        <v>44711</v>
      </c>
      <c r="D32" s="7" t="s">
        <v>17</v>
      </c>
      <c r="E32" s="9">
        <v>11245</v>
      </c>
      <c r="F32" s="1" t="s">
        <v>54</v>
      </c>
      <c r="G32" s="6"/>
    </row>
    <row r="33" spans="2:10" x14ac:dyDescent="0.35">
      <c r="B33" s="20">
        <v>11</v>
      </c>
      <c r="C33" s="32">
        <v>44580</v>
      </c>
      <c r="D33" s="22" t="s">
        <v>17</v>
      </c>
      <c r="E33" s="22">
        <v>8027</v>
      </c>
      <c r="F33" s="1" t="s">
        <v>49</v>
      </c>
      <c r="G33" s="6"/>
    </row>
    <row r="34" spans="2:10" ht="43.5" x14ac:dyDescent="0.35">
      <c r="B34" s="18"/>
      <c r="C34" s="18"/>
      <c r="D34" s="7" t="s">
        <v>12</v>
      </c>
      <c r="E34" s="26">
        <f>AVERAGE(E23:E33)</f>
        <v>8855.818181818182</v>
      </c>
      <c r="F34" s="71" t="s">
        <v>50</v>
      </c>
      <c r="G34" s="6"/>
    </row>
    <row r="35" spans="2:10" x14ac:dyDescent="0.35">
      <c r="B35" s="18"/>
      <c r="C35" s="7"/>
      <c r="D35" s="7" t="s">
        <v>13</v>
      </c>
      <c r="E35" s="9">
        <f>MEDIAN(E23:E33)</f>
        <v>9067</v>
      </c>
      <c r="F35" s="27"/>
    </row>
    <row r="39" spans="2:10" x14ac:dyDescent="0.35">
      <c r="B39" s="12" t="s">
        <v>19</v>
      </c>
      <c r="C39" s="33" t="s">
        <v>1</v>
      </c>
      <c r="D39" s="34" t="s">
        <v>20</v>
      </c>
      <c r="E39" s="33" t="s">
        <v>21</v>
      </c>
      <c r="F39" s="13" t="s">
        <v>3</v>
      </c>
      <c r="G39" s="13" t="s">
        <v>22</v>
      </c>
      <c r="H39" s="30" t="s">
        <v>39</v>
      </c>
      <c r="J39" s="35"/>
    </row>
    <row r="40" spans="2:10" x14ac:dyDescent="0.35">
      <c r="B40" s="10">
        <v>1</v>
      </c>
      <c r="C40" s="16">
        <v>44652</v>
      </c>
      <c r="D40" s="11" t="s">
        <v>23</v>
      </c>
      <c r="E40" s="11">
        <v>8</v>
      </c>
      <c r="F40" s="17">
        <v>1920</v>
      </c>
      <c r="G40" s="11">
        <f t="shared" ref="G40:G47" si="0">F40/E40</f>
        <v>240</v>
      </c>
      <c r="H40" s="1" t="s">
        <v>30</v>
      </c>
      <c r="I40" s="75"/>
      <c r="J40" s="36"/>
    </row>
    <row r="41" spans="2:10" x14ac:dyDescent="0.35">
      <c r="B41" s="10">
        <v>2</v>
      </c>
      <c r="C41" s="16">
        <v>44627</v>
      </c>
      <c r="D41" s="11" t="s">
        <v>24</v>
      </c>
      <c r="E41" s="11">
        <v>12</v>
      </c>
      <c r="F41" s="17">
        <v>660</v>
      </c>
      <c r="G41" s="11">
        <f t="shared" si="0"/>
        <v>55</v>
      </c>
      <c r="H41" s="1" t="s">
        <v>52</v>
      </c>
      <c r="I41" s="75"/>
      <c r="J41" s="36"/>
    </row>
    <row r="42" spans="2:10" ht="43.5" x14ac:dyDescent="0.35">
      <c r="B42" s="10">
        <v>3</v>
      </c>
      <c r="C42" s="16">
        <v>44651</v>
      </c>
      <c r="D42" s="11" t="s">
        <v>24</v>
      </c>
      <c r="E42" s="11">
        <v>12</v>
      </c>
      <c r="F42" s="17">
        <v>992</v>
      </c>
      <c r="G42" s="37">
        <f t="shared" si="0"/>
        <v>82.666666666666671</v>
      </c>
      <c r="H42" s="2" t="s">
        <v>53</v>
      </c>
      <c r="I42" s="75"/>
      <c r="J42" s="36"/>
    </row>
    <row r="43" spans="2:10" x14ac:dyDescent="0.35">
      <c r="B43" s="10">
        <v>4</v>
      </c>
      <c r="C43" s="16">
        <v>44677</v>
      </c>
      <c r="D43" s="11" t="s">
        <v>24</v>
      </c>
      <c r="E43" s="11">
        <v>10</v>
      </c>
      <c r="F43" s="17">
        <v>1656</v>
      </c>
      <c r="G43" s="37">
        <f t="shared" si="0"/>
        <v>165.6</v>
      </c>
      <c r="H43" s="2" t="s">
        <v>30</v>
      </c>
      <c r="I43" s="75"/>
      <c r="J43" s="36"/>
    </row>
    <row r="44" spans="2:10" x14ac:dyDescent="0.35">
      <c r="B44" s="10">
        <v>5</v>
      </c>
      <c r="C44" s="16">
        <v>44679</v>
      </c>
      <c r="D44" s="11" t="s">
        <v>24</v>
      </c>
      <c r="E44" s="11">
        <v>10</v>
      </c>
      <c r="F44" s="17">
        <v>1104</v>
      </c>
      <c r="G44" s="37">
        <f t="shared" si="0"/>
        <v>110.4</v>
      </c>
      <c r="H44" s="2" t="s">
        <v>30</v>
      </c>
      <c r="I44" s="75"/>
      <c r="J44" s="36"/>
    </row>
    <row r="45" spans="2:10" ht="43.5" x14ac:dyDescent="0.35">
      <c r="B45" s="10">
        <v>6</v>
      </c>
      <c r="C45" s="16">
        <v>44711</v>
      </c>
      <c r="D45" s="11" t="s">
        <v>25</v>
      </c>
      <c r="E45" s="11">
        <v>10</v>
      </c>
      <c r="F45" s="17">
        <v>3192</v>
      </c>
      <c r="G45" s="37">
        <f t="shared" si="0"/>
        <v>319.2</v>
      </c>
      <c r="H45" s="2" t="s">
        <v>55</v>
      </c>
      <c r="I45" s="75"/>
      <c r="J45" s="36"/>
    </row>
    <row r="46" spans="2:10" x14ac:dyDescent="0.35">
      <c r="B46" s="4">
        <v>7</v>
      </c>
      <c r="C46" s="38">
        <v>44580</v>
      </c>
      <c r="D46" s="3" t="s">
        <v>25</v>
      </c>
      <c r="E46" s="3">
        <v>10</v>
      </c>
      <c r="F46" s="39">
        <v>2844</v>
      </c>
      <c r="G46" s="40">
        <f t="shared" si="0"/>
        <v>284.39999999999998</v>
      </c>
      <c r="H46" s="2" t="s">
        <v>30</v>
      </c>
      <c r="I46" s="75"/>
      <c r="J46" s="36"/>
    </row>
    <row r="47" spans="2:10" s="19" customFormat="1" ht="159.5" x14ac:dyDescent="0.35">
      <c r="B47" s="41">
        <v>8</v>
      </c>
      <c r="C47" s="42">
        <v>44581</v>
      </c>
      <c r="D47" s="43" t="s">
        <v>23</v>
      </c>
      <c r="E47" s="43">
        <v>8</v>
      </c>
      <c r="F47" s="44">
        <v>1318</v>
      </c>
      <c r="G47" s="45">
        <f t="shared" si="0"/>
        <v>164.75</v>
      </c>
      <c r="H47" s="69" t="s">
        <v>106</v>
      </c>
      <c r="I47" s="80" t="s">
        <v>119</v>
      </c>
      <c r="J47" s="46"/>
    </row>
    <row r="48" spans="2:10" x14ac:dyDescent="0.35">
      <c r="C48" s="16"/>
      <c r="E48" s="11"/>
      <c r="F48" s="17"/>
      <c r="G48" s="37"/>
      <c r="H48" s="37"/>
    </row>
    <row r="49" spans="3:9" ht="43.5" x14ac:dyDescent="0.35">
      <c r="C49" s="16"/>
      <c r="E49" s="11" t="s">
        <v>26</v>
      </c>
      <c r="F49" s="47">
        <f>AVERAGE(F40:F40,F45:F47)</f>
        <v>2318.5</v>
      </c>
      <c r="G49" s="47">
        <f>AVERAGE(G40:G40,G45:G47)</f>
        <v>252.08750000000001</v>
      </c>
      <c r="H49" s="69" t="s">
        <v>107</v>
      </c>
      <c r="I49" s="83"/>
    </row>
    <row r="50" spans="3:9" x14ac:dyDescent="0.35">
      <c r="C50" s="16"/>
      <c r="E50" s="11" t="s">
        <v>27</v>
      </c>
      <c r="F50" s="17">
        <f>MEDIAN(F40:F40,F45:F47)</f>
        <v>2382</v>
      </c>
      <c r="G50" s="17">
        <f>MEDIAN(G40:G40,G45:G47)</f>
        <v>262.2</v>
      </c>
      <c r="H50" s="37"/>
    </row>
    <row r="51" spans="3:9" x14ac:dyDescent="0.35">
      <c r="C51" s="16"/>
      <c r="E51" s="11"/>
      <c r="F51" s="17"/>
      <c r="G51" s="37"/>
      <c r="H51" s="37"/>
    </row>
    <row r="52" spans="3:9" x14ac:dyDescent="0.35">
      <c r="E52" s="11" t="s">
        <v>28</v>
      </c>
      <c r="F52" s="47">
        <f>AVERAGE(F41:F44)</f>
        <v>1103</v>
      </c>
      <c r="G52" s="47">
        <f>AVERAGE(G41:G44)</f>
        <v>103.41666666666666</v>
      </c>
      <c r="H52" s="27" t="s">
        <v>30</v>
      </c>
    </row>
    <row r="53" spans="3:9" x14ac:dyDescent="0.35">
      <c r="E53" s="11" t="s">
        <v>29</v>
      </c>
      <c r="F53" s="17">
        <f>MEDIAN(F41:F44)</f>
        <v>1048</v>
      </c>
      <c r="G53" s="17">
        <f>MEDIAN(G41:G44)</f>
        <v>96.533333333333331</v>
      </c>
      <c r="H53" s="17"/>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2A765-621D-4F01-9257-A9934612F470}">
  <dimension ref="B3:H35"/>
  <sheetViews>
    <sheetView showGridLines="0" tabSelected="1" topLeftCell="A7" workbookViewId="0">
      <selection activeCell="H13" sqref="H13"/>
    </sheetView>
  </sheetViews>
  <sheetFormatPr defaultColWidth="9.1796875" defaultRowHeight="14.5" x14ac:dyDescent="0.35"/>
  <cols>
    <col min="1" max="1" width="8.1796875" style="10" customWidth="1"/>
    <col min="2" max="2" width="13.54296875" style="18" customWidth="1"/>
    <col min="3" max="3" width="19.7265625" style="18" bestFit="1" customWidth="1"/>
    <col min="4" max="4" width="21.26953125" style="18" bestFit="1" customWidth="1"/>
    <col min="5" max="5" width="32.26953125" style="18" customWidth="1"/>
    <col min="6" max="6" width="23.26953125" style="18" bestFit="1" customWidth="1"/>
    <col min="7" max="7" width="63.81640625" style="18" customWidth="1"/>
    <col min="8" max="8" width="40.81640625" style="10" customWidth="1"/>
    <col min="9" max="10" width="9.1796875" style="10"/>
    <col min="11" max="11" width="19.7265625" style="10" bestFit="1" customWidth="1"/>
    <col min="12" max="12" width="10.54296875" style="10" bestFit="1" customWidth="1"/>
    <col min="13" max="13" width="21.26953125" style="10" bestFit="1" customWidth="1"/>
    <col min="14" max="16384" width="9.1796875" style="10"/>
  </cols>
  <sheetData>
    <row r="3" spans="2:8" x14ac:dyDescent="0.35">
      <c r="B3" s="28" t="s">
        <v>5</v>
      </c>
      <c r="C3" s="28" t="s">
        <v>1</v>
      </c>
      <c r="D3" s="28" t="s">
        <v>6</v>
      </c>
      <c r="E3" s="28" t="s">
        <v>3</v>
      </c>
      <c r="F3" s="28" t="s">
        <v>7</v>
      </c>
      <c r="G3" s="59" t="s">
        <v>91</v>
      </c>
    </row>
    <row r="4" spans="2:8" ht="29" x14ac:dyDescent="0.35">
      <c r="B4" s="18">
        <v>1</v>
      </c>
      <c r="C4" s="8">
        <v>44656</v>
      </c>
      <c r="D4" s="7">
        <v>4</v>
      </c>
      <c r="E4" s="9">
        <v>2352</v>
      </c>
      <c r="F4" s="7">
        <f t="shared" ref="F4:F16" si="0">E4/D4</f>
        <v>588</v>
      </c>
      <c r="G4" s="25" t="s">
        <v>92</v>
      </c>
    </row>
    <row r="5" spans="2:8" ht="29" x14ac:dyDescent="0.35">
      <c r="B5" s="18">
        <v>2</v>
      </c>
      <c r="C5" s="8">
        <v>44656</v>
      </c>
      <c r="D5" s="7">
        <v>5</v>
      </c>
      <c r="E5" s="9">
        <v>3300</v>
      </c>
      <c r="F5" s="7">
        <f t="shared" si="0"/>
        <v>660</v>
      </c>
      <c r="G5" s="25" t="s">
        <v>93</v>
      </c>
    </row>
    <row r="6" spans="2:8" ht="29" x14ac:dyDescent="0.35">
      <c r="B6" s="18">
        <v>3</v>
      </c>
      <c r="C6" s="8">
        <v>44655</v>
      </c>
      <c r="D6" s="7">
        <v>3</v>
      </c>
      <c r="E6" s="9">
        <v>1980</v>
      </c>
      <c r="F6" s="7">
        <f t="shared" si="0"/>
        <v>660</v>
      </c>
      <c r="G6" s="25" t="s">
        <v>94</v>
      </c>
    </row>
    <row r="7" spans="2:8" s="24" customFormat="1" x14ac:dyDescent="0.35">
      <c r="B7" s="18">
        <v>4</v>
      </c>
      <c r="C7" s="8">
        <v>44655</v>
      </c>
      <c r="D7" s="7">
        <v>9</v>
      </c>
      <c r="E7" s="9">
        <v>6185</v>
      </c>
      <c r="F7" s="60">
        <f t="shared" si="0"/>
        <v>687.22222222222217</v>
      </c>
      <c r="G7" s="24" t="s">
        <v>30</v>
      </c>
    </row>
    <row r="8" spans="2:8" ht="29" x14ac:dyDescent="0.35">
      <c r="B8" s="18">
        <v>5</v>
      </c>
      <c r="C8" s="8">
        <v>44655</v>
      </c>
      <c r="D8" s="7">
        <v>11</v>
      </c>
      <c r="E8" s="9">
        <v>5146</v>
      </c>
      <c r="F8" s="60">
        <f t="shared" si="0"/>
        <v>467.81818181818181</v>
      </c>
      <c r="G8" s="25" t="s">
        <v>95</v>
      </c>
    </row>
    <row r="9" spans="2:8" ht="101.5" x14ac:dyDescent="0.35">
      <c r="B9" s="18">
        <v>6</v>
      </c>
      <c r="C9" s="8">
        <v>44653</v>
      </c>
      <c r="D9" s="7">
        <v>9</v>
      </c>
      <c r="E9" s="9">
        <v>3964</v>
      </c>
      <c r="F9" s="81">
        <v>396</v>
      </c>
      <c r="G9" s="67" t="s">
        <v>108</v>
      </c>
      <c r="H9" s="80" t="s">
        <v>112</v>
      </c>
    </row>
    <row r="10" spans="2:8" ht="29" x14ac:dyDescent="0.35">
      <c r="B10" s="18">
        <v>7</v>
      </c>
      <c r="C10" s="8">
        <v>44642</v>
      </c>
      <c r="D10" s="7">
        <v>5</v>
      </c>
      <c r="E10" s="9">
        <v>3180</v>
      </c>
      <c r="F10" s="60">
        <f t="shared" si="0"/>
        <v>636</v>
      </c>
      <c r="G10" s="25" t="s">
        <v>96</v>
      </c>
    </row>
    <row r="11" spans="2:8" s="24" customFormat="1" ht="29" x14ac:dyDescent="0.35">
      <c r="B11" s="18">
        <v>8</v>
      </c>
      <c r="C11" s="8">
        <v>44652</v>
      </c>
      <c r="D11" s="7">
        <v>6</v>
      </c>
      <c r="E11" s="9">
        <v>3592</v>
      </c>
      <c r="F11" s="60">
        <f t="shared" si="0"/>
        <v>598.66666666666663</v>
      </c>
      <c r="G11" s="25" t="s">
        <v>97</v>
      </c>
    </row>
    <row r="12" spans="2:8" s="24" customFormat="1" ht="29" x14ac:dyDescent="0.35">
      <c r="B12" s="18">
        <v>9</v>
      </c>
      <c r="C12" s="8">
        <v>44642</v>
      </c>
      <c r="D12" s="7">
        <v>6</v>
      </c>
      <c r="E12" s="9">
        <v>5040</v>
      </c>
      <c r="F12" s="60">
        <f t="shared" si="0"/>
        <v>840</v>
      </c>
      <c r="G12" s="25" t="s">
        <v>98</v>
      </c>
    </row>
    <row r="13" spans="2:8" ht="29" x14ac:dyDescent="0.35">
      <c r="B13" s="18">
        <v>10</v>
      </c>
      <c r="C13" s="8">
        <v>44574</v>
      </c>
      <c r="D13" s="7">
        <v>6</v>
      </c>
      <c r="E13" s="9">
        <v>3740</v>
      </c>
      <c r="F13" s="60">
        <f t="shared" si="0"/>
        <v>623.33333333333337</v>
      </c>
      <c r="G13" s="25" t="s">
        <v>99</v>
      </c>
    </row>
    <row r="14" spans="2:8" ht="29" x14ac:dyDescent="0.35">
      <c r="B14" s="18">
        <v>11</v>
      </c>
      <c r="C14" s="8">
        <v>44655</v>
      </c>
      <c r="D14" s="7">
        <v>2</v>
      </c>
      <c r="E14" s="9">
        <v>1320</v>
      </c>
      <c r="F14" s="60">
        <f t="shared" si="0"/>
        <v>660</v>
      </c>
      <c r="G14" s="25" t="s">
        <v>100</v>
      </c>
    </row>
    <row r="15" spans="2:8" ht="29" x14ac:dyDescent="0.35">
      <c r="B15" s="18">
        <v>12</v>
      </c>
      <c r="C15" s="8">
        <v>44655</v>
      </c>
      <c r="D15" s="7">
        <v>2</v>
      </c>
      <c r="E15" s="9">
        <v>1560</v>
      </c>
      <c r="F15" s="60">
        <f t="shared" si="0"/>
        <v>780</v>
      </c>
      <c r="G15" s="25" t="s">
        <v>101</v>
      </c>
    </row>
    <row r="16" spans="2:8" ht="29" x14ac:dyDescent="0.35">
      <c r="B16" s="61">
        <v>13</v>
      </c>
      <c r="C16" s="62">
        <v>44655</v>
      </c>
      <c r="D16" s="63">
        <v>2</v>
      </c>
      <c r="E16" s="64">
        <v>1440</v>
      </c>
      <c r="F16" s="65">
        <f t="shared" si="0"/>
        <v>720</v>
      </c>
      <c r="G16" s="25" t="s">
        <v>102</v>
      </c>
    </row>
    <row r="17" spans="2:7" ht="29" x14ac:dyDescent="0.35">
      <c r="D17" s="7" t="s">
        <v>12</v>
      </c>
      <c r="E17" s="26">
        <f>AVERAGE(E4:E16)</f>
        <v>3292.2307692307691</v>
      </c>
      <c r="F17" s="26">
        <f>AVERAGE(F4:F16)</f>
        <v>639.77233877233868</v>
      </c>
      <c r="G17" s="68" t="s">
        <v>103</v>
      </c>
    </row>
    <row r="18" spans="2:7" x14ac:dyDescent="0.35">
      <c r="D18" s="7" t="s">
        <v>13</v>
      </c>
      <c r="E18" s="9">
        <f>MEDIAN(E4:E16)</f>
        <v>3300</v>
      </c>
      <c r="F18" s="9">
        <f>MEDIAN(F4:F16)</f>
        <v>660</v>
      </c>
      <c r="G18" s="24"/>
    </row>
    <row r="22" spans="2:7" ht="16.5" x14ac:dyDescent="0.35">
      <c r="B22" s="28" t="s">
        <v>14</v>
      </c>
      <c r="C22" s="29" t="s">
        <v>1</v>
      </c>
      <c r="D22" s="84" t="s">
        <v>120</v>
      </c>
      <c r="E22" s="28" t="s">
        <v>3</v>
      </c>
      <c r="F22" s="87" t="s">
        <v>121</v>
      </c>
      <c r="G22" s="30" t="s">
        <v>83</v>
      </c>
    </row>
    <row r="23" spans="2:7" ht="29" x14ac:dyDescent="0.35">
      <c r="B23" s="18">
        <v>1</v>
      </c>
      <c r="C23" s="8">
        <v>44651</v>
      </c>
      <c r="D23" s="85">
        <v>125</v>
      </c>
      <c r="E23" s="7">
        <v>3558</v>
      </c>
      <c r="F23" s="88">
        <f>E23/D23</f>
        <v>28.463999999999999</v>
      </c>
      <c r="G23" s="25" t="s">
        <v>84</v>
      </c>
    </row>
    <row r="24" spans="2:7" x14ac:dyDescent="0.35">
      <c r="B24" s="18">
        <v>2</v>
      </c>
      <c r="C24" s="8">
        <v>44630</v>
      </c>
      <c r="D24" s="85">
        <v>125</v>
      </c>
      <c r="E24" s="7">
        <v>2869</v>
      </c>
      <c r="F24" s="88">
        <f>E24/D24</f>
        <v>22.952000000000002</v>
      </c>
      <c r="G24" s="25" t="s">
        <v>30</v>
      </c>
    </row>
    <row r="25" spans="2:7" ht="29" x14ac:dyDescent="0.35">
      <c r="B25" s="18">
        <v>3</v>
      </c>
      <c r="C25" s="8">
        <v>44649</v>
      </c>
      <c r="D25" s="85">
        <v>125</v>
      </c>
      <c r="E25" s="7">
        <v>3384</v>
      </c>
      <c r="F25" s="88">
        <f t="shared" ref="F25:F33" si="1">E25/D25</f>
        <v>27.071999999999999</v>
      </c>
      <c r="G25" s="25" t="s">
        <v>85</v>
      </c>
    </row>
    <row r="26" spans="2:7" x14ac:dyDescent="0.35">
      <c r="B26" s="18">
        <v>4</v>
      </c>
      <c r="C26" s="8">
        <v>44649</v>
      </c>
      <c r="D26" s="85">
        <v>80</v>
      </c>
      <c r="E26" s="7">
        <v>2184</v>
      </c>
      <c r="F26" s="88">
        <f t="shared" si="1"/>
        <v>27.3</v>
      </c>
      <c r="G26" s="25" t="s">
        <v>30</v>
      </c>
    </row>
    <row r="27" spans="2:7" s="4" customFormat="1" ht="29" x14ac:dyDescent="0.35">
      <c r="B27" s="18">
        <v>5</v>
      </c>
      <c r="C27" s="8">
        <v>44645</v>
      </c>
      <c r="D27" s="85">
        <v>80</v>
      </c>
      <c r="E27" s="7">
        <v>2208</v>
      </c>
      <c r="F27" s="88">
        <f t="shared" si="1"/>
        <v>27.6</v>
      </c>
      <c r="G27" s="25" t="s">
        <v>86</v>
      </c>
    </row>
    <row r="28" spans="2:7" x14ac:dyDescent="0.35">
      <c r="B28" s="18">
        <v>6</v>
      </c>
      <c r="C28" s="8">
        <v>44653</v>
      </c>
      <c r="D28" s="85">
        <v>80</v>
      </c>
      <c r="E28" s="9">
        <v>2155</v>
      </c>
      <c r="F28" s="88">
        <f t="shared" si="1"/>
        <v>26.9375</v>
      </c>
      <c r="G28" s="25" t="s">
        <v>30</v>
      </c>
    </row>
    <row r="29" spans="2:7" ht="29" x14ac:dyDescent="0.35">
      <c r="B29" s="18">
        <v>7</v>
      </c>
      <c r="C29" s="8">
        <v>44655</v>
      </c>
      <c r="D29" s="85">
        <v>37</v>
      </c>
      <c r="E29" s="7">
        <v>1049</v>
      </c>
      <c r="F29" s="88">
        <f t="shared" si="1"/>
        <v>28.351351351351351</v>
      </c>
      <c r="G29" s="25" t="s">
        <v>87</v>
      </c>
    </row>
    <row r="30" spans="2:7" ht="29" x14ac:dyDescent="0.35">
      <c r="B30" s="18">
        <v>8</v>
      </c>
      <c r="C30" s="8">
        <v>44643</v>
      </c>
      <c r="D30" s="85">
        <v>130</v>
      </c>
      <c r="E30" s="7">
        <v>3444</v>
      </c>
      <c r="F30" s="88">
        <f t="shared" si="1"/>
        <v>26.492307692307691</v>
      </c>
      <c r="G30" s="25" t="s">
        <v>88</v>
      </c>
    </row>
    <row r="31" spans="2:7" ht="29" x14ac:dyDescent="0.35">
      <c r="B31" s="18">
        <v>9</v>
      </c>
      <c r="C31" s="8">
        <v>44641</v>
      </c>
      <c r="D31" s="85">
        <v>130</v>
      </c>
      <c r="E31" s="7">
        <v>4214</v>
      </c>
      <c r="F31" s="88">
        <f t="shared" si="1"/>
        <v>32.415384615384617</v>
      </c>
      <c r="G31" s="25" t="s">
        <v>89</v>
      </c>
    </row>
    <row r="32" spans="2:7" x14ac:dyDescent="0.35">
      <c r="B32" s="18">
        <v>10</v>
      </c>
      <c r="C32" s="8">
        <v>44642</v>
      </c>
      <c r="D32" s="85">
        <v>130</v>
      </c>
      <c r="E32" s="7">
        <v>3566</v>
      </c>
      <c r="F32" s="88">
        <f t="shared" si="1"/>
        <v>27.430769230769229</v>
      </c>
      <c r="G32" s="25" t="s">
        <v>30</v>
      </c>
    </row>
    <row r="33" spans="2:7" ht="29" x14ac:dyDescent="0.35">
      <c r="B33" s="61">
        <v>11</v>
      </c>
      <c r="C33" s="62">
        <v>44650</v>
      </c>
      <c r="D33" s="86">
        <v>110</v>
      </c>
      <c r="E33" s="63">
        <v>2068</v>
      </c>
      <c r="F33" s="89">
        <f t="shared" si="1"/>
        <v>18.8</v>
      </c>
      <c r="G33" s="25" t="s">
        <v>90</v>
      </c>
    </row>
    <row r="34" spans="2:7" x14ac:dyDescent="0.35">
      <c r="C34" s="7" t="s">
        <v>12</v>
      </c>
      <c r="E34" s="26">
        <f>AVERAGE(E23:E33)</f>
        <v>2790.818181818182</v>
      </c>
      <c r="F34" s="90">
        <f>AVERAGE(F23:F33)</f>
        <v>26.710482989982992</v>
      </c>
      <c r="G34" s="66" t="s">
        <v>30</v>
      </c>
    </row>
    <row r="35" spans="2:7" x14ac:dyDescent="0.35">
      <c r="C35" s="7" t="s">
        <v>13</v>
      </c>
      <c r="E35" s="9">
        <f>MEDIAN(E23:E33)</f>
        <v>2869</v>
      </c>
      <c r="F35" s="91">
        <f>MEDIAN(F23:F33)</f>
        <v>27.3</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Töölehed</vt:lpstr>
      </vt:variant>
      <vt:variant>
        <vt:i4>3</vt:i4>
      </vt:variant>
    </vt:vector>
  </HeadingPairs>
  <TitlesOfParts>
    <vt:vector size="3" baseType="lpstr">
      <vt:lpstr>Soojuspump</vt:lpstr>
      <vt:lpstr>Ahi, katel, korsten</vt:lpstr>
      <vt:lpstr>Radiaator- ja põrandküte</vt:lpstr>
    </vt:vector>
  </TitlesOfParts>
  <Manager/>
  <Company>Tallinn University of Technology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Lisa 4. Küttesüsteemide maksumused (tabel)</dc:title>
  <dc:subject/>
  <dc:creator>Kalle Kuusk</dc:creator>
  <dc:description/>
  <cp:lastModifiedBy>Romario Siimer</cp:lastModifiedBy>
  <cp:revision/>
  <dcterms:created xsi:type="dcterms:W3CDTF">2022-03-25T11:58:17Z</dcterms:created>
  <dcterms:modified xsi:type="dcterms:W3CDTF">2023-05-05T13:13:33Z</dcterms:modified>
  <cp:category/>
  <cp:contentStatus/>
</cp:coreProperties>
</file>